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DUFORCE UPDATE 23-01-2017\EDUFORCE Sommen Versnellen\BESTANDEN\Werkmateriaal - werkboekjes, toetsen en RT\6. Registratie\"/>
    </mc:Choice>
  </mc:AlternateContent>
  <xr:revisionPtr revIDLastSave="0" documentId="13_ncr:40009_{4CB81530-8A73-4AC8-ABA6-A355531B2F17}" xr6:coauthVersionLast="47" xr6:coauthVersionMax="47" xr10:uidLastSave="{00000000-0000-0000-0000-000000000000}"/>
  <bookViews>
    <workbookView showSheetTabs="0" xWindow="-110" yWindow="-110" windowWidth="19420" windowHeight="10420"/>
  </bookViews>
  <sheets>
    <sheet name="namen" sheetId="11" r:id="rId1"/>
    <sheet name="optellen" sheetId="27" r:id="rId2"/>
    <sheet name="aftrekken" sheetId="32" r:id="rId3"/>
    <sheet name="keer" sheetId="31" r:id="rId4"/>
    <sheet name="delen" sheetId="30" r:id="rId5"/>
    <sheet name="leerlingprofiel" sheetId="23" r:id="rId6"/>
  </sheets>
  <definedNames>
    <definedName name="_xlnm.Print_Area" localSheetId="2">aftrekken!$B$2:$O$72</definedName>
    <definedName name="_xlnm.Print_Area" localSheetId="4">delen!$B$2:$O$72</definedName>
    <definedName name="_xlnm.Print_Area" localSheetId="3">keer!$B$2:$O$72</definedName>
    <definedName name="_xlnm.Print_Area" localSheetId="5">leerlingprofiel!$E$2:$I$39</definedName>
    <definedName name="_xlnm.Print_Area" localSheetId="1">optellen!$B$2:$O$72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50" i="27" l="1"/>
  <c r="O43" i="27" s="1"/>
  <c r="O53" i="27"/>
  <c r="N53" i="27"/>
  <c r="M53" i="27"/>
  <c r="C6" i="27"/>
  <c r="R6" i="27"/>
  <c r="C7" i="27"/>
  <c r="R7" i="27" s="1"/>
  <c r="C8" i="27"/>
  <c r="R8" i="27" s="1"/>
  <c r="C9" i="27"/>
  <c r="R9" i="27"/>
  <c r="C10" i="27"/>
  <c r="R10" i="27"/>
  <c r="C11" i="27"/>
  <c r="R11" i="27" s="1"/>
  <c r="C12" i="27"/>
  <c r="R12" i="27" s="1"/>
  <c r="C13" i="27"/>
  <c r="R13" i="27"/>
  <c r="C14" i="27"/>
  <c r="R14" i="27"/>
  <c r="C15" i="27"/>
  <c r="R15" i="27" s="1"/>
  <c r="C36" i="27"/>
  <c r="R36" i="27" s="1"/>
  <c r="C35" i="27"/>
  <c r="R35" i="27"/>
  <c r="C34" i="27"/>
  <c r="R34" i="27"/>
  <c r="C33" i="27"/>
  <c r="R33" i="27" s="1"/>
  <c r="C32" i="27"/>
  <c r="R32" i="27" s="1"/>
  <c r="C31" i="27"/>
  <c r="R31" i="27"/>
  <c r="C30" i="27"/>
  <c r="R30" i="27"/>
  <c r="C29" i="27"/>
  <c r="R29" i="27" s="1"/>
  <c r="C28" i="27"/>
  <c r="R28" i="27" s="1"/>
  <c r="C27" i="27"/>
  <c r="R27" i="27"/>
  <c r="C26" i="27"/>
  <c r="R26" i="27"/>
  <c r="C25" i="27"/>
  <c r="R25" i="27" s="1"/>
  <c r="C24" i="27"/>
  <c r="R24" i="27" s="1"/>
  <c r="C23" i="27"/>
  <c r="R23" i="27"/>
  <c r="C22" i="27"/>
  <c r="R22" i="27"/>
  <c r="C21" i="27"/>
  <c r="R21" i="27" s="1"/>
  <c r="C20" i="27"/>
  <c r="R20" i="27" s="1"/>
  <c r="C19" i="27"/>
  <c r="R19" i="27"/>
  <c r="C18" i="27"/>
  <c r="R18" i="27"/>
  <c r="C17" i="27"/>
  <c r="R17" i="27" s="1"/>
  <c r="C16" i="27"/>
  <c r="R16" i="27" s="1"/>
  <c r="F50" i="27"/>
  <c r="C40" i="27"/>
  <c r="Q40" i="27" s="1"/>
  <c r="C39" i="27"/>
  <c r="R39" i="27" s="1"/>
  <c r="C38" i="27"/>
  <c r="R38" i="27"/>
  <c r="C37" i="27"/>
  <c r="R37" i="27"/>
  <c r="Q38" i="27"/>
  <c r="Q37" i="27"/>
  <c r="Q36" i="27"/>
  <c r="Q35" i="27"/>
  <c r="Q34" i="27"/>
  <c r="Q33" i="27"/>
  <c r="Q32" i="27"/>
  <c r="Q31" i="27"/>
  <c r="Q30" i="27"/>
  <c r="Q29" i="27"/>
  <c r="Q28" i="27"/>
  <c r="Q27" i="27"/>
  <c r="Q26" i="27"/>
  <c r="Q25" i="27"/>
  <c r="Q24" i="27"/>
  <c r="Q23" i="27"/>
  <c r="Q22" i="27"/>
  <c r="Q21" i="27"/>
  <c r="Q20" i="27"/>
  <c r="Q19" i="27"/>
  <c r="Q18" i="27"/>
  <c r="Q17" i="27"/>
  <c r="Q16" i="27"/>
  <c r="Q15" i="27"/>
  <c r="Q14" i="27"/>
  <c r="Q13" i="27"/>
  <c r="Q12" i="27"/>
  <c r="Q11" i="27"/>
  <c r="Q10" i="27"/>
  <c r="Q9" i="27"/>
  <c r="Q8" i="27"/>
  <c r="Q7" i="27"/>
  <c r="Q6" i="27"/>
  <c r="E50" i="27"/>
  <c r="P6" i="27"/>
  <c r="D43" i="27" s="1"/>
  <c r="P7" i="27"/>
  <c r="P8" i="27"/>
  <c r="P9" i="27"/>
  <c r="P10" i="27"/>
  <c r="P11" i="27"/>
  <c r="P12" i="27"/>
  <c r="P13" i="27"/>
  <c r="P14" i="27"/>
  <c r="P15" i="27"/>
  <c r="P36" i="27"/>
  <c r="P35" i="27"/>
  <c r="P34" i="27"/>
  <c r="P33" i="27"/>
  <c r="P32" i="27"/>
  <c r="P31" i="27"/>
  <c r="P30" i="27"/>
  <c r="P29" i="27"/>
  <c r="P28" i="27"/>
  <c r="P27" i="27"/>
  <c r="P26" i="27"/>
  <c r="P25" i="27"/>
  <c r="P24" i="27"/>
  <c r="P23" i="27"/>
  <c r="P22" i="27"/>
  <c r="P21" i="27"/>
  <c r="P20" i="27"/>
  <c r="P19" i="27"/>
  <c r="P18" i="27"/>
  <c r="P17" i="27"/>
  <c r="P16" i="27"/>
  <c r="D50" i="27"/>
  <c r="P40" i="27"/>
  <c r="P39" i="27"/>
  <c r="P38" i="27"/>
  <c r="P37" i="27"/>
  <c r="O50" i="32"/>
  <c r="O43" i="32" s="1"/>
  <c r="O53" i="32"/>
  <c r="N53" i="32"/>
  <c r="M53" i="32"/>
  <c r="L53" i="32"/>
  <c r="K53" i="32"/>
  <c r="J53" i="32"/>
  <c r="I53" i="32"/>
  <c r="H53" i="32"/>
  <c r="G53" i="32"/>
  <c r="C6" i="32"/>
  <c r="Q6" i="32" s="1"/>
  <c r="C7" i="32"/>
  <c r="R7" i="32" s="1"/>
  <c r="C8" i="32"/>
  <c r="R8" i="32" s="1"/>
  <c r="C9" i="32"/>
  <c r="R9" i="32" s="1"/>
  <c r="C10" i="32"/>
  <c r="Q10" i="32" s="1"/>
  <c r="C11" i="32"/>
  <c r="R11" i="32" s="1"/>
  <c r="C12" i="32"/>
  <c r="R12" i="32" s="1"/>
  <c r="C13" i="32"/>
  <c r="R13" i="32" s="1"/>
  <c r="C14" i="32"/>
  <c r="Q14" i="32" s="1"/>
  <c r="C15" i="32"/>
  <c r="R15" i="32" s="1"/>
  <c r="C36" i="32"/>
  <c r="R36" i="32" s="1"/>
  <c r="C35" i="32"/>
  <c r="R35" i="32" s="1"/>
  <c r="C34" i="32"/>
  <c r="Q34" i="32" s="1"/>
  <c r="C33" i="32"/>
  <c r="R33" i="32" s="1"/>
  <c r="C32" i="32"/>
  <c r="R32" i="32" s="1"/>
  <c r="C31" i="32"/>
  <c r="R31" i="32" s="1"/>
  <c r="C30" i="32"/>
  <c r="Q30" i="32" s="1"/>
  <c r="C29" i="32"/>
  <c r="R29" i="32" s="1"/>
  <c r="C28" i="32"/>
  <c r="R28" i="32" s="1"/>
  <c r="C27" i="32"/>
  <c r="R27" i="32" s="1"/>
  <c r="C26" i="32"/>
  <c r="Q26" i="32" s="1"/>
  <c r="C25" i="32"/>
  <c r="R25" i="32" s="1"/>
  <c r="C24" i="32"/>
  <c r="R24" i="32" s="1"/>
  <c r="C23" i="32"/>
  <c r="R23" i="32" s="1"/>
  <c r="C22" i="32"/>
  <c r="Q22" i="32" s="1"/>
  <c r="C21" i="32"/>
  <c r="R21" i="32" s="1"/>
  <c r="C20" i="32"/>
  <c r="R20" i="32" s="1"/>
  <c r="C19" i="32"/>
  <c r="R19" i="32" s="1"/>
  <c r="C18" i="32"/>
  <c r="Q18" i="32" s="1"/>
  <c r="C17" i="32"/>
  <c r="R17" i="32" s="1"/>
  <c r="C16" i="32"/>
  <c r="R16" i="32" s="1"/>
  <c r="C40" i="32"/>
  <c r="Q40" i="32" s="1"/>
  <c r="C39" i="32"/>
  <c r="Q39" i="32" s="1"/>
  <c r="C38" i="32"/>
  <c r="R38" i="32" s="1"/>
  <c r="C37" i="32"/>
  <c r="R37" i="32" s="1"/>
  <c r="F50" i="32"/>
  <c r="Q37" i="32"/>
  <c r="Q35" i="32"/>
  <c r="Q31" i="32"/>
  <c r="Q29" i="32"/>
  <c r="Q27" i="32"/>
  <c r="Q23" i="32"/>
  <c r="Q21" i="32"/>
  <c r="Q19" i="32"/>
  <c r="Q13" i="32"/>
  <c r="Q11" i="32"/>
  <c r="Q9" i="32"/>
  <c r="E50" i="32"/>
  <c r="P7" i="32"/>
  <c r="P9" i="32"/>
  <c r="P13" i="32"/>
  <c r="P15" i="32"/>
  <c r="P35" i="32"/>
  <c r="P31" i="32"/>
  <c r="P29" i="32"/>
  <c r="P27" i="32"/>
  <c r="P23" i="32"/>
  <c r="P21" i="32"/>
  <c r="P19" i="32"/>
  <c r="P40" i="32"/>
  <c r="P38" i="32"/>
  <c r="D50" i="32"/>
  <c r="O50" i="31"/>
  <c r="O45" i="31" s="1"/>
  <c r="O43" i="31"/>
  <c r="O47" i="31"/>
  <c r="O51" i="31"/>
  <c r="O53" i="31"/>
  <c r="N53" i="31"/>
  <c r="M53" i="31"/>
  <c r="L53" i="31"/>
  <c r="K53" i="31"/>
  <c r="J53" i="31"/>
  <c r="I53" i="31"/>
  <c r="H53" i="31"/>
  <c r="G53" i="31"/>
  <c r="C6" i="31"/>
  <c r="R6" i="31"/>
  <c r="C7" i="31"/>
  <c r="P7" i="31" s="1"/>
  <c r="R7" i="31"/>
  <c r="C8" i="31"/>
  <c r="R8" i="31"/>
  <c r="C9" i="31"/>
  <c r="R9" i="31"/>
  <c r="C10" i="31"/>
  <c r="R10" i="31"/>
  <c r="C11" i="31"/>
  <c r="R11" i="31"/>
  <c r="C12" i="31"/>
  <c r="R12" i="31"/>
  <c r="C13" i="31"/>
  <c r="Q13" i="31" s="1"/>
  <c r="R13" i="31"/>
  <c r="C14" i="31"/>
  <c r="R14" i="31"/>
  <c r="C15" i="31"/>
  <c r="P15" i="31" s="1"/>
  <c r="R15" i="31"/>
  <c r="C36" i="31"/>
  <c r="R36" i="31"/>
  <c r="C35" i="31"/>
  <c r="R35" i="31"/>
  <c r="C34" i="31"/>
  <c r="R34" i="31"/>
  <c r="C33" i="31"/>
  <c r="R33" i="31"/>
  <c r="C32" i="31"/>
  <c r="R32" i="31"/>
  <c r="C31" i="31"/>
  <c r="R31" i="31"/>
  <c r="C30" i="31"/>
  <c r="R30" i="31"/>
  <c r="C29" i="31"/>
  <c r="Q29" i="31" s="1"/>
  <c r="R29" i="31"/>
  <c r="C28" i="31"/>
  <c r="R28" i="31"/>
  <c r="C27" i="31"/>
  <c r="R27" i="31"/>
  <c r="C26" i="31"/>
  <c r="R26" i="31"/>
  <c r="C25" i="31"/>
  <c r="R25" i="31"/>
  <c r="C24" i="31"/>
  <c r="R24" i="31"/>
  <c r="C23" i="31"/>
  <c r="R23" i="31"/>
  <c r="C22" i="31"/>
  <c r="R22" i="31"/>
  <c r="C21" i="31"/>
  <c r="Q21" i="31" s="1"/>
  <c r="R21" i="31"/>
  <c r="C20" i="31"/>
  <c r="R20" i="31"/>
  <c r="C19" i="31"/>
  <c r="R19" i="31"/>
  <c r="C18" i="31"/>
  <c r="R18" i="31"/>
  <c r="C17" i="31"/>
  <c r="R17" i="31"/>
  <c r="C16" i="31"/>
  <c r="R16" i="31"/>
  <c r="F50" i="31"/>
  <c r="C40" i="31"/>
  <c r="R40" i="31" s="1"/>
  <c r="C39" i="31"/>
  <c r="Q39" i="31" s="1"/>
  <c r="C38" i="31"/>
  <c r="R38" i="31" s="1"/>
  <c r="C37" i="31"/>
  <c r="R37" i="31" s="1"/>
  <c r="Q40" i="31"/>
  <c r="Q36" i="31"/>
  <c r="Q35" i="31"/>
  <c r="Q34" i="31"/>
  <c r="Q33" i="31"/>
  <c r="Q32" i="31"/>
  <c r="Q31" i="31"/>
  <c r="Q30" i="31"/>
  <c r="Q28" i="31"/>
  <c r="Q27" i="31"/>
  <c r="Q26" i="31"/>
  <c r="Q25" i="31"/>
  <c r="Q24" i="31"/>
  <c r="Q23" i="31"/>
  <c r="Q22" i="31"/>
  <c r="Q20" i="31"/>
  <c r="Q19" i="31"/>
  <c r="Q18" i="31"/>
  <c r="Q17" i="31"/>
  <c r="Q16" i="31"/>
  <c r="Q15" i="31"/>
  <c r="Q14" i="31"/>
  <c r="Q12" i="31"/>
  <c r="Q11" i="31"/>
  <c r="Q10" i="31"/>
  <c r="Q9" i="31"/>
  <c r="Q8" i="31"/>
  <c r="Q7" i="31"/>
  <c r="Q6" i="31"/>
  <c r="E50" i="31"/>
  <c r="P6" i="31"/>
  <c r="P8" i="31"/>
  <c r="P9" i="31"/>
  <c r="P10" i="31"/>
  <c r="P11" i="31"/>
  <c r="P12" i="31"/>
  <c r="P13" i="31"/>
  <c r="P14" i="31"/>
  <c r="P36" i="31"/>
  <c r="P35" i="31"/>
  <c r="P34" i="31"/>
  <c r="P33" i="31"/>
  <c r="P32" i="31"/>
  <c r="P31" i="31"/>
  <c r="P30" i="31"/>
  <c r="P28" i="31"/>
  <c r="P27" i="31"/>
  <c r="P26" i="31"/>
  <c r="P25" i="31"/>
  <c r="P24" i="31"/>
  <c r="P23" i="31"/>
  <c r="P22" i="31"/>
  <c r="P20" i="31"/>
  <c r="P19" i="31"/>
  <c r="P18" i="31"/>
  <c r="P17" i="31"/>
  <c r="P16" i="31"/>
  <c r="D50" i="31"/>
  <c r="P40" i="31"/>
  <c r="P38" i="31"/>
  <c r="C40" i="30"/>
  <c r="S40" i="30" s="1"/>
  <c r="C39" i="30"/>
  <c r="Q39" i="30" s="1"/>
  <c r="C38" i="30"/>
  <c r="Q38" i="30" s="1"/>
  <c r="C37" i="30"/>
  <c r="Q37" i="30" s="1"/>
  <c r="C36" i="30"/>
  <c r="T36" i="30" s="1"/>
  <c r="C35" i="30"/>
  <c r="Q35" i="30" s="1"/>
  <c r="C34" i="30"/>
  <c r="S34" i="30" s="1"/>
  <c r="C33" i="30"/>
  <c r="Q33" i="30" s="1"/>
  <c r="C32" i="30"/>
  <c r="R32" i="30" s="1"/>
  <c r="C31" i="30"/>
  <c r="Q31" i="30" s="1"/>
  <c r="C30" i="30"/>
  <c r="U30" i="30" s="1"/>
  <c r="C29" i="30"/>
  <c r="P29" i="30" s="1"/>
  <c r="C28" i="30"/>
  <c r="T28" i="30" s="1"/>
  <c r="C27" i="30"/>
  <c r="Q27" i="30" s="1"/>
  <c r="C26" i="30"/>
  <c r="S26" i="30" s="1"/>
  <c r="C25" i="30"/>
  <c r="Q25" i="30" s="1"/>
  <c r="C24" i="30"/>
  <c r="R24" i="30" s="1"/>
  <c r="C23" i="30"/>
  <c r="Q23" i="30" s="1"/>
  <c r="C22" i="30"/>
  <c r="U22" i="30" s="1"/>
  <c r="C21" i="30"/>
  <c r="P21" i="30" s="1"/>
  <c r="C20" i="30"/>
  <c r="T20" i="30" s="1"/>
  <c r="C19" i="30"/>
  <c r="Q19" i="30" s="1"/>
  <c r="C18" i="30"/>
  <c r="S18" i="30" s="1"/>
  <c r="C17" i="30"/>
  <c r="Q17" i="30" s="1"/>
  <c r="C16" i="30"/>
  <c r="R16" i="30" s="1"/>
  <c r="C6" i="30"/>
  <c r="U6" i="30" s="1"/>
  <c r="C15" i="30"/>
  <c r="Q15" i="30"/>
  <c r="C14" i="30"/>
  <c r="S14" i="30" s="1"/>
  <c r="Q14" i="30"/>
  <c r="C13" i="30"/>
  <c r="Q13" i="30"/>
  <c r="C12" i="30"/>
  <c r="R12" i="30" s="1"/>
  <c r="Q12" i="30"/>
  <c r="C11" i="30"/>
  <c r="Q11" i="30"/>
  <c r="C10" i="30"/>
  <c r="U10" i="30" s="1"/>
  <c r="Q10" i="30"/>
  <c r="C9" i="30"/>
  <c r="Q9" i="30"/>
  <c r="C8" i="30"/>
  <c r="T8" i="30" s="1"/>
  <c r="Q8" i="30"/>
  <c r="C7" i="30"/>
  <c r="Q7" i="30"/>
  <c r="E50" i="30"/>
  <c r="R7" i="30"/>
  <c r="R9" i="30"/>
  <c r="R10" i="30"/>
  <c r="R11" i="30"/>
  <c r="R13" i="30"/>
  <c r="R14" i="30"/>
  <c r="R15" i="30"/>
  <c r="R35" i="30"/>
  <c r="R33" i="30"/>
  <c r="R29" i="30"/>
  <c r="R27" i="30"/>
  <c r="R25" i="30"/>
  <c r="R21" i="30"/>
  <c r="R19" i="30"/>
  <c r="R17" i="30"/>
  <c r="F50" i="30"/>
  <c r="R37" i="30"/>
  <c r="R39" i="30"/>
  <c r="S7" i="30"/>
  <c r="S8" i="30"/>
  <c r="S9" i="30"/>
  <c r="S10" i="30"/>
  <c r="S11" i="30"/>
  <c r="S13" i="30"/>
  <c r="S15" i="30"/>
  <c r="S35" i="30"/>
  <c r="S33" i="30"/>
  <c r="S29" i="30"/>
  <c r="S27" i="30"/>
  <c r="S25" i="30"/>
  <c r="S21" i="30"/>
  <c r="S19" i="30"/>
  <c r="S17" i="30"/>
  <c r="G50" i="30"/>
  <c r="G45" i="30" s="1"/>
  <c r="S37" i="30"/>
  <c r="G53" i="30"/>
  <c r="T7" i="30"/>
  <c r="T9" i="30"/>
  <c r="T10" i="30"/>
  <c r="T11" i="30"/>
  <c r="T13" i="30"/>
  <c r="T14" i="30"/>
  <c r="T15" i="30"/>
  <c r="T33" i="30"/>
  <c r="T31" i="30"/>
  <c r="T29" i="30"/>
  <c r="T25" i="30"/>
  <c r="T23" i="30"/>
  <c r="T21" i="30"/>
  <c r="T17" i="30"/>
  <c r="H50" i="30"/>
  <c r="H43" i="30" s="1"/>
  <c r="T37" i="30"/>
  <c r="H47" i="30"/>
  <c r="H53" i="30"/>
  <c r="U7" i="30"/>
  <c r="U9" i="30"/>
  <c r="U11" i="30"/>
  <c r="U12" i="30"/>
  <c r="U13" i="30"/>
  <c r="U14" i="30"/>
  <c r="U15" i="30"/>
  <c r="U33" i="30"/>
  <c r="U31" i="30"/>
  <c r="U29" i="30"/>
  <c r="U25" i="30"/>
  <c r="U23" i="30"/>
  <c r="U21" i="30"/>
  <c r="U17" i="30"/>
  <c r="I50" i="30"/>
  <c r="I43" i="30" s="1"/>
  <c r="U37" i="30"/>
  <c r="I47" i="30"/>
  <c r="I53" i="30"/>
  <c r="V7" i="30"/>
  <c r="V9" i="30"/>
  <c r="V10" i="30"/>
  <c r="V11" i="30"/>
  <c r="V13" i="30"/>
  <c r="V14" i="30"/>
  <c r="V15" i="30"/>
  <c r="V35" i="30"/>
  <c r="V33" i="30"/>
  <c r="V29" i="30"/>
  <c r="V27" i="30"/>
  <c r="V25" i="30"/>
  <c r="V21" i="30"/>
  <c r="V19" i="30"/>
  <c r="V17" i="30"/>
  <c r="J50" i="30"/>
  <c r="J43" i="30" s="1"/>
  <c r="V39" i="30"/>
  <c r="V37" i="30"/>
  <c r="J47" i="30"/>
  <c r="J53" i="30"/>
  <c r="K53" i="30"/>
  <c r="L53" i="30"/>
  <c r="M53" i="30"/>
  <c r="N53" i="30"/>
  <c r="O50" i="30"/>
  <c r="O45" i="30" s="1"/>
  <c r="O43" i="30"/>
  <c r="O47" i="30"/>
  <c r="O53" i="30"/>
  <c r="D50" i="30"/>
  <c r="P35" i="30"/>
  <c r="P7" i="30"/>
  <c r="P8" i="30"/>
  <c r="P9" i="30"/>
  <c r="P10" i="30"/>
  <c r="P11" i="30"/>
  <c r="P12" i="30"/>
  <c r="P13" i="30"/>
  <c r="P14" i="30"/>
  <c r="P15" i="30"/>
  <c r="P32" i="30"/>
  <c r="P30" i="30"/>
  <c r="P24" i="30"/>
  <c r="P22" i="30"/>
  <c r="P16" i="30"/>
  <c r="P37" i="30"/>
  <c r="S6" i="27"/>
  <c r="F7" i="23" s="1"/>
  <c r="AA6" i="31"/>
  <c r="H15" i="23" s="1"/>
  <c r="Z6" i="31"/>
  <c r="H14" i="23"/>
  <c r="Y6" i="31"/>
  <c r="H13" i="23" s="1"/>
  <c r="X6" i="31"/>
  <c r="H12" i="23" s="1"/>
  <c r="W6" i="31"/>
  <c r="H11" i="23" s="1"/>
  <c r="V6" i="31"/>
  <c r="H10" i="23"/>
  <c r="U6" i="31"/>
  <c r="H9" i="23" s="1"/>
  <c r="T6" i="31"/>
  <c r="H8" i="23" s="1"/>
  <c r="S6" i="31"/>
  <c r="H7" i="23" s="1"/>
  <c r="H6" i="23"/>
  <c r="H5" i="23"/>
  <c r="H4" i="23"/>
  <c r="AA6" i="32"/>
  <c r="G15" i="23"/>
  <c r="Z6" i="32"/>
  <c r="G14" i="23" s="1"/>
  <c r="Y6" i="32"/>
  <c r="G13" i="23" s="1"/>
  <c r="X6" i="32"/>
  <c r="W6" i="32"/>
  <c r="G11" i="23"/>
  <c r="V6" i="32"/>
  <c r="G10" i="23" s="1"/>
  <c r="U6" i="32"/>
  <c r="G9" i="23" s="1"/>
  <c r="T6" i="32"/>
  <c r="S6" i="32"/>
  <c r="G7" i="23" s="1"/>
  <c r="S7" i="32"/>
  <c r="T7" i="32"/>
  <c r="U7" i="32"/>
  <c r="V7" i="32"/>
  <c r="W7" i="32"/>
  <c r="X7" i="32"/>
  <c r="Y7" i="32"/>
  <c r="Z7" i="32"/>
  <c r="AA7" i="32"/>
  <c r="S8" i="32"/>
  <c r="T8" i="32"/>
  <c r="U8" i="32"/>
  <c r="V8" i="32"/>
  <c r="W8" i="32"/>
  <c r="X8" i="32"/>
  <c r="Y8" i="32"/>
  <c r="Z8" i="32"/>
  <c r="AA8" i="32"/>
  <c r="S9" i="32"/>
  <c r="T9" i="32"/>
  <c r="U9" i="32"/>
  <c r="V9" i="32"/>
  <c r="W9" i="32"/>
  <c r="X9" i="32"/>
  <c r="Y9" i="32"/>
  <c r="Z9" i="32"/>
  <c r="AA9" i="32"/>
  <c r="S10" i="32"/>
  <c r="T10" i="32"/>
  <c r="U10" i="32"/>
  <c r="V10" i="32"/>
  <c r="W10" i="32"/>
  <c r="X10" i="32"/>
  <c r="Y10" i="32"/>
  <c r="Z10" i="32"/>
  <c r="AA10" i="32"/>
  <c r="S11" i="32"/>
  <c r="T11" i="32"/>
  <c r="U11" i="32"/>
  <c r="V11" i="32"/>
  <c r="W11" i="32"/>
  <c r="X11" i="32"/>
  <c r="Y11" i="32"/>
  <c r="Z11" i="32"/>
  <c r="AA11" i="32"/>
  <c r="S12" i="32"/>
  <c r="T12" i="32"/>
  <c r="U12" i="32"/>
  <c r="V12" i="32"/>
  <c r="W12" i="32"/>
  <c r="X12" i="32"/>
  <c r="Y12" i="32"/>
  <c r="Z12" i="32"/>
  <c r="AA12" i="32"/>
  <c r="S13" i="32"/>
  <c r="T13" i="32"/>
  <c r="U13" i="32"/>
  <c r="V13" i="32"/>
  <c r="W13" i="32"/>
  <c r="X13" i="32"/>
  <c r="Y13" i="32"/>
  <c r="Z13" i="32"/>
  <c r="AA13" i="32"/>
  <c r="S14" i="32"/>
  <c r="T14" i="32"/>
  <c r="U14" i="32"/>
  <c r="V14" i="32"/>
  <c r="W14" i="32"/>
  <c r="X14" i="32"/>
  <c r="Y14" i="32"/>
  <c r="Z14" i="32"/>
  <c r="AA14" i="32"/>
  <c r="S15" i="32"/>
  <c r="T15" i="32"/>
  <c r="U15" i="32"/>
  <c r="V15" i="32"/>
  <c r="W15" i="32"/>
  <c r="X15" i="32"/>
  <c r="Y15" i="32"/>
  <c r="Z15" i="32"/>
  <c r="AA15" i="32"/>
  <c r="S16" i="32"/>
  <c r="T16" i="32"/>
  <c r="U16" i="32"/>
  <c r="V16" i="32"/>
  <c r="W16" i="32"/>
  <c r="X16" i="32"/>
  <c r="Y16" i="32"/>
  <c r="Z16" i="32"/>
  <c r="AA16" i="32"/>
  <c r="S17" i="32"/>
  <c r="T17" i="32"/>
  <c r="U17" i="32"/>
  <c r="V17" i="32"/>
  <c r="W17" i="32"/>
  <c r="X17" i="32"/>
  <c r="Y17" i="32"/>
  <c r="Z17" i="32"/>
  <c r="AA17" i="32"/>
  <c r="S18" i="32"/>
  <c r="T18" i="32"/>
  <c r="U18" i="32"/>
  <c r="V18" i="32"/>
  <c r="W18" i="32"/>
  <c r="X18" i="32"/>
  <c r="Y18" i="32"/>
  <c r="Z18" i="32"/>
  <c r="AA18" i="32"/>
  <c r="S19" i="32"/>
  <c r="T19" i="32"/>
  <c r="U19" i="32"/>
  <c r="V19" i="32"/>
  <c r="W19" i="32"/>
  <c r="X19" i="32"/>
  <c r="Y19" i="32"/>
  <c r="Z19" i="32"/>
  <c r="AA19" i="32"/>
  <c r="S20" i="32"/>
  <c r="T20" i="32"/>
  <c r="U20" i="32"/>
  <c r="V20" i="32"/>
  <c r="W20" i="32"/>
  <c r="X20" i="32"/>
  <c r="Y20" i="32"/>
  <c r="Z20" i="32"/>
  <c r="AA20" i="32"/>
  <c r="S21" i="32"/>
  <c r="T21" i="32"/>
  <c r="U21" i="32"/>
  <c r="V21" i="32"/>
  <c r="W21" i="32"/>
  <c r="X21" i="32"/>
  <c r="Y21" i="32"/>
  <c r="Z21" i="32"/>
  <c r="AA21" i="32"/>
  <c r="S22" i="32"/>
  <c r="T22" i="32"/>
  <c r="U22" i="32"/>
  <c r="V22" i="32"/>
  <c r="W22" i="32"/>
  <c r="X22" i="32"/>
  <c r="Y22" i="32"/>
  <c r="Z22" i="32"/>
  <c r="AA22" i="32"/>
  <c r="S23" i="32"/>
  <c r="T23" i="32"/>
  <c r="U23" i="32"/>
  <c r="V23" i="32"/>
  <c r="W23" i="32"/>
  <c r="X23" i="32"/>
  <c r="Y23" i="32"/>
  <c r="Z23" i="32"/>
  <c r="AA23" i="32"/>
  <c r="S24" i="32"/>
  <c r="T24" i="32"/>
  <c r="U24" i="32"/>
  <c r="V24" i="32"/>
  <c r="W24" i="32"/>
  <c r="X24" i="32"/>
  <c r="Y24" i="32"/>
  <c r="Z24" i="32"/>
  <c r="AA24" i="32"/>
  <c r="S25" i="32"/>
  <c r="T25" i="32"/>
  <c r="U25" i="32"/>
  <c r="V25" i="32"/>
  <c r="W25" i="32"/>
  <c r="X25" i="32"/>
  <c r="Y25" i="32"/>
  <c r="Z25" i="32"/>
  <c r="AA25" i="32"/>
  <c r="S26" i="32"/>
  <c r="T26" i="32"/>
  <c r="U26" i="32"/>
  <c r="V26" i="32"/>
  <c r="W26" i="32"/>
  <c r="X26" i="32"/>
  <c r="Y26" i="32"/>
  <c r="Z26" i="32"/>
  <c r="AA26" i="32"/>
  <c r="S27" i="32"/>
  <c r="T27" i="32"/>
  <c r="U27" i="32"/>
  <c r="V27" i="32"/>
  <c r="W27" i="32"/>
  <c r="X27" i="32"/>
  <c r="Y27" i="32"/>
  <c r="Z27" i="32"/>
  <c r="AA27" i="32"/>
  <c r="S28" i="32"/>
  <c r="T28" i="32"/>
  <c r="U28" i="32"/>
  <c r="V28" i="32"/>
  <c r="W28" i="32"/>
  <c r="X28" i="32"/>
  <c r="Y28" i="32"/>
  <c r="Z28" i="32"/>
  <c r="AA28" i="32"/>
  <c r="S29" i="32"/>
  <c r="T29" i="32"/>
  <c r="U29" i="32"/>
  <c r="V29" i="32"/>
  <c r="W29" i="32"/>
  <c r="X29" i="32"/>
  <c r="Y29" i="32"/>
  <c r="Z29" i="32"/>
  <c r="AA29" i="32"/>
  <c r="S30" i="32"/>
  <c r="T30" i="32"/>
  <c r="U30" i="32"/>
  <c r="V30" i="32"/>
  <c r="W30" i="32"/>
  <c r="X30" i="32"/>
  <c r="Y30" i="32"/>
  <c r="Z30" i="32"/>
  <c r="AA30" i="32"/>
  <c r="S31" i="32"/>
  <c r="T31" i="32"/>
  <c r="U31" i="32"/>
  <c r="V31" i="32"/>
  <c r="W31" i="32"/>
  <c r="X31" i="32"/>
  <c r="Y31" i="32"/>
  <c r="Z31" i="32"/>
  <c r="AA31" i="32"/>
  <c r="S32" i="32"/>
  <c r="T32" i="32"/>
  <c r="U32" i="32"/>
  <c r="V32" i="32"/>
  <c r="W32" i="32"/>
  <c r="X32" i="32"/>
  <c r="Y32" i="32"/>
  <c r="Z32" i="32"/>
  <c r="AA32" i="32"/>
  <c r="S33" i="32"/>
  <c r="T33" i="32"/>
  <c r="U33" i="32"/>
  <c r="V33" i="32"/>
  <c r="W33" i="32"/>
  <c r="X33" i="32"/>
  <c r="Y33" i="32"/>
  <c r="Z33" i="32"/>
  <c r="AA33" i="32"/>
  <c r="S34" i="32"/>
  <c r="T34" i="32"/>
  <c r="U34" i="32"/>
  <c r="V34" i="32"/>
  <c r="W34" i="32"/>
  <c r="X34" i="32"/>
  <c r="Y34" i="32"/>
  <c r="Z34" i="32"/>
  <c r="AA34" i="32"/>
  <c r="S35" i="32"/>
  <c r="T35" i="32"/>
  <c r="U35" i="32"/>
  <c r="V35" i="32"/>
  <c r="W35" i="32"/>
  <c r="X35" i="32"/>
  <c r="Y35" i="32"/>
  <c r="Z35" i="32"/>
  <c r="AA35" i="32"/>
  <c r="S36" i="32"/>
  <c r="T36" i="32"/>
  <c r="U36" i="32"/>
  <c r="V36" i="32"/>
  <c r="W36" i="32"/>
  <c r="X36" i="32"/>
  <c r="Y36" i="32"/>
  <c r="Z36" i="32"/>
  <c r="AA36" i="32"/>
  <c r="S37" i="32"/>
  <c r="T37" i="32"/>
  <c r="U37" i="32"/>
  <c r="V37" i="32"/>
  <c r="W37" i="32"/>
  <c r="X37" i="32"/>
  <c r="Y37" i="32"/>
  <c r="Z37" i="32"/>
  <c r="AA37" i="32"/>
  <c r="S38" i="32"/>
  <c r="T38" i="32"/>
  <c r="U38" i="32"/>
  <c r="V38" i="32"/>
  <c r="W38" i="32"/>
  <c r="X38" i="32"/>
  <c r="Y38" i="32"/>
  <c r="Z38" i="32"/>
  <c r="AA38" i="32"/>
  <c r="S39" i="32"/>
  <c r="T39" i="32"/>
  <c r="U39" i="32"/>
  <c r="V39" i="32"/>
  <c r="W39" i="32"/>
  <c r="X39" i="32"/>
  <c r="Y39" i="32"/>
  <c r="Z39" i="32"/>
  <c r="AA39" i="32"/>
  <c r="S40" i="32"/>
  <c r="T40" i="32"/>
  <c r="U40" i="32"/>
  <c r="V40" i="32"/>
  <c r="W40" i="32"/>
  <c r="X40" i="32"/>
  <c r="Y40" i="32"/>
  <c r="Z40" i="32"/>
  <c r="AA40" i="32"/>
  <c r="D41" i="32"/>
  <c r="E41" i="32"/>
  <c r="F41" i="32"/>
  <c r="G41" i="32"/>
  <c r="H41" i="32"/>
  <c r="I41" i="32"/>
  <c r="J41" i="32"/>
  <c r="K41" i="32"/>
  <c r="L41" i="32"/>
  <c r="M41" i="32"/>
  <c r="N41" i="32"/>
  <c r="O41" i="32"/>
  <c r="G50" i="32"/>
  <c r="G43" i="32" s="1"/>
  <c r="H50" i="32"/>
  <c r="H43" i="32"/>
  <c r="I50" i="32"/>
  <c r="I43" i="32" s="1"/>
  <c r="J50" i="32"/>
  <c r="J46" i="32" s="1"/>
  <c r="K50" i="32"/>
  <c r="K43" i="32" s="1"/>
  <c r="L50" i="32"/>
  <c r="L43" i="32" s="1"/>
  <c r="M50" i="32"/>
  <c r="M43" i="32" s="1"/>
  <c r="N50" i="32"/>
  <c r="N45" i="32" s="1"/>
  <c r="H44" i="32"/>
  <c r="J44" i="32"/>
  <c r="O44" i="32"/>
  <c r="G51" i="32"/>
  <c r="H51" i="32"/>
  <c r="H47" i="32"/>
  <c r="H45" i="32"/>
  <c r="K51" i="32"/>
  <c r="K47" i="32"/>
  <c r="K45" i="32"/>
  <c r="M51" i="32"/>
  <c r="M45" i="32"/>
  <c r="G46" i="32"/>
  <c r="H46" i="32"/>
  <c r="N46" i="32"/>
  <c r="O46" i="32"/>
  <c r="H48" i="32"/>
  <c r="N48" i="32"/>
  <c r="O48" i="32"/>
  <c r="H52" i="32"/>
  <c r="N52" i="32"/>
  <c r="O52" i="32"/>
  <c r="G59" i="32"/>
  <c r="H59" i="32"/>
  <c r="I59" i="32"/>
  <c r="J59" i="32"/>
  <c r="K59" i="32"/>
  <c r="L59" i="32"/>
  <c r="M59" i="32"/>
  <c r="N59" i="32"/>
  <c r="O59" i="32"/>
  <c r="S7" i="31"/>
  <c r="T7" i="31"/>
  <c r="U7" i="31"/>
  <c r="V7" i="31"/>
  <c r="W7" i="31"/>
  <c r="X7" i="31"/>
  <c r="Y7" i="31"/>
  <c r="M49" i="31" s="1"/>
  <c r="Z7" i="31"/>
  <c r="AA7" i="31"/>
  <c r="O49" i="31" s="1"/>
  <c r="S8" i="31"/>
  <c r="T8" i="31"/>
  <c r="U8" i="31"/>
  <c r="V8" i="31"/>
  <c r="W8" i="31"/>
  <c r="X8" i="31"/>
  <c r="Y8" i="31"/>
  <c r="Z8" i="31"/>
  <c r="AA8" i="31"/>
  <c r="S9" i="31"/>
  <c r="T9" i="31"/>
  <c r="U9" i="31"/>
  <c r="V9" i="31"/>
  <c r="W9" i="31"/>
  <c r="K49" i="31" s="1"/>
  <c r="X9" i="31"/>
  <c r="Y9" i="31"/>
  <c r="Z9" i="31"/>
  <c r="AA9" i="31"/>
  <c r="S10" i="31"/>
  <c r="T10" i="31"/>
  <c r="U10" i="31"/>
  <c r="I49" i="31" s="1"/>
  <c r="V10" i="31"/>
  <c r="W10" i="31"/>
  <c r="X10" i="31"/>
  <c r="Y10" i="31"/>
  <c r="Z10" i="31"/>
  <c r="AA10" i="31"/>
  <c r="S11" i="31"/>
  <c r="T11" i="31"/>
  <c r="U11" i="31"/>
  <c r="V11" i="31"/>
  <c r="W11" i="31"/>
  <c r="X11" i="31"/>
  <c r="Y11" i="31"/>
  <c r="Z11" i="31"/>
  <c r="AA11" i="31"/>
  <c r="S12" i="31"/>
  <c r="T12" i="31"/>
  <c r="U12" i="31"/>
  <c r="V12" i="31"/>
  <c r="W12" i="31"/>
  <c r="X12" i="31"/>
  <c r="Y12" i="31"/>
  <c r="Z12" i="31"/>
  <c r="AA12" i="31"/>
  <c r="S13" i="31"/>
  <c r="T13" i="31"/>
  <c r="U13" i="31"/>
  <c r="V13" i="31"/>
  <c r="W13" i="31"/>
  <c r="X13" i="31"/>
  <c r="Y13" i="31"/>
  <c r="Z13" i="31"/>
  <c r="AA13" i="31"/>
  <c r="S14" i="31"/>
  <c r="T14" i="31"/>
  <c r="U14" i="31"/>
  <c r="V14" i="31"/>
  <c r="W14" i="31"/>
  <c r="X14" i="31"/>
  <c r="Y14" i="31"/>
  <c r="Z14" i="31"/>
  <c r="AA14" i="31"/>
  <c r="S15" i="31"/>
  <c r="T15" i="31"/>
  <c r="U15" i="31"/>
  <c r="V15" i="31"/>
  <c r="W15" i="31"/>
  <c r="X15" i="31"/>
  <c r="Y15" i="31"/>
  <c r="Z15" i="31"/>
  <c r="AA15" i="31"/>
  <c r="S16" i="31"/>
  <c r="T16" i="31"/>
  <c r="U16" i="31"/>
  <c r="V16" i="31"/>
  <c r="W16" i="31"/>
  <c r="X16" i="31"/>
  <c r="Y16" i="31"/>
  <c r="Z16" i="31"/>
  <c r="AA16" i="31"/>
  <c r="S17" i="31"/>
  <c r="T17" i="31"/>
  <c r="U17" i="31"/>
  <c r="V17" i="31"/>
  <c r="W17" i="31"/>
  <c r="X17" i="31"/>
  <c r="Y17" i="31"/>
  <c r="Z17" i="31"/>
  <c r="AA17" i="31"/>
  <c r="S18" i="31"/>
  <c r="T18" i="31"/>
  <c r="U18" i="31"/>
  <c r="V18" i="31"/>
  <c r="W18" i="31"/>
  <c r="X18" i="31"/>
  <c r="Y18" i="31"/>
  <c r="Z18" i="31"/>
  <c r="AA18" i="31"/>
  <c r="S19" i="31"/>
  <c r="T19" i="31"/>
  <c r="U19" i="31"/>
  <c r="V19" i="31"/>
  <c r="W19" i="31"/>
  <c r="X19" i="31"/>
  <c r="Y19" i="31"/>
  <c r="Z19" i="31"/>
  <c r="AA19" i="31"/>
  <c r="S20" i="31"/>
  <c r="T20" i="31"/>
  <c r="U20" i="31"/>
  <c r="V20" i="31"/>
  <c r="W20" i="31"/>
  <c r="X20" i="31"/>
  <c r="Y20" i="31"/>
  <c r="Z20" i="31"/>
  <c r="AA20" i="31"/>
  <c r="S21" i="31"/>
  <c r="T21" i="31"/>
  <c r="U21" i="31"/>
  <c r="V21" i="31"/>
  <c r="W21" i="31"/>
  <c r="X21" i="31"/>
  <c r="Y21" i="31"/>
  <c r="Z21" i="31"/>
  <c r="AA21" i="31"/>
  <c r="S22" i="31"/>
  <c r="T22" i="31"/>
  <c r="U22" i="31"/>
  <c r="V22" i="31"/>
  <c r="W22" i="31"/>
  <c r="X22" i="31"/>
  <c r="Y22" i="31"/>
  <c r="Z22" i="31"/>
  <c r="AA22" i="31"/>
  <c r="S23" i="31"/>
  <c r="T23" i="31"/>
  <c r="U23" i="31"/>
  <c r="V23" i="31"/>
  <c r="W23" i="31"/>
  <c r="X23" i="31"/>
  <c r="Y23" i="31"/>
  <c r="Z23" i="31"/>
  <c r="AA23" i="31"/>
  <c r="S24" i="31"/>
  <c r="T24" i="31"/>
  <c r="U24" i="31"/>
  <c r="V24" i="31"/>
  <c r="W24" i="31"/>
  <c r="X24" i="31"/>
  <c r="Y24" i="31"/>
  <c r="Z24" i="31"/>
  <c r="AA24" i="31"/>
  <c r="S25" i="31"/>
  <c r="T25" i="31"/>
  <c r="U25" i="31"/>
  <c r="V25" i="31"/>
  <c r="W25" i="31"/>
  <c r="X25" i="31"/>
  <c r="Y25" i="31"/>
  <c r="Z25" i="31"/>
  <c r="AA25" i="31"/>
  <c r="S26" i="31"/>
  <c r="T26" i="31"/>
  <c r="U26" i="31"/>
  <c r="V26" i="31"/>
  <c r="W26" i="31"/>
  <c r="X26" i="31"/>
  <c r="Y26" i="31"/>
  <c r="Z26" i="31"/>
  <c r="AA26" i="31"/>
  <c r="S27" i="31"/>
  <c r="T27" i="31"/>
  <c r="U27" i="31"/>
  <c r="V27" i="31"/>
  <c r="W27" i="31"/>
  <c r="X27" i="31"/>
  <c r="Y27" i="31"/>
  <c r="Z27" i="31"/>
  <c r="AA27" i="31"/>
  <c r="S28" i="31"/>
  <c r="T28" i="31"/>
  <c r="U28" i="31"/>
  <c r="V28" i="31"/>
  <c r="W28" i="31"/>
  <c r="X28" i="31"/>
  <c r="Y28" i="31"/>
  <c r="Z28" i="31"/>
  <c r="AA28" i="31"/>
  <c r="S29" i="31"/>
  <c r="T29" i="31"/>
  <c r="U29" i="31"/>
  <c r="V29" i="31"/>
  <c r="W29" i="31"/>
  <c r="X29" i="31"/>
  <c r="Y29" i="31"/>
  <c r="Z29" i="31"/>
  <c r="AA29" i="31"/>
  <c r="S30" i="31"/>
  <c r="T30" i="31"/>
  <c r="U30" i="31"/>
  <c r="V30" i="31"/>
  <c r="W30" i="31"/>
  <c r="X30" i="31"/>
  <c r="Y30" i="31"/>
  <c r="Z30" i="31"/>
  <c r="AA30" i="31"/>
  <c r="S31" i="31"/>
  <c r="T31" i="31"/>
  <c r="U31" i="31"/>
  <c r="V31" i="31"/>
  <c r="W31" i="31"/>
  <c r="X31" i="31"/>
  <c r="Y31" i="31"/>
  <c r="Z31" i="31"/>
  <c r="AA31" i="31"/>
  <c r="S32" i="31"/>
  <c r="T32" i="31"/>
  <c r="U32" i="31"/>
  <c r="V32" i="31"/>
  <c r="W32" i="31"/>
  <c r="X32" i="31"/>
  <c r="Y32" i="31"/>
  <c r="Z32" i="31"/>
  <c r="AA32" i="31"/>
  <c r="S33" i="31"/>
  <c r="T33" i="31"/>
  <c r="U33" i="31"/>
  <c r="V33" i="31"/>
  <c r="W33" i="31"/>
  <c r="X33" i="31"/>
  <c r="Y33" i="31"/>
  <c r="Z33" i="31"/>
  <c r="AA33" i="31"/>
  <c r="S34" i="31"/>
  <c r="T34" i="31"/>
  <c r="U34" i="31"/>
  <c r="V34" i="31"/>
  <c r="W34" i="31"/>
  <c r="X34" i="31"/>
  <c r="Y34" i="31"/>
  <c r="Z34" i="31"/>
  <c r="AA34" i="31"/>
  <c r="S35" i="31"/>
  <c r="T35" i="31"/>
  <c r="U35" i="31"/>
  <c r="V35" i="31"/>
  <c r="W35" i="31"/>
  <c r="X35" i="31"/>
  <c r="Y35" i="31"/>
  <c r="Z35" i="31"/>
  <c r="AA35" i="31"/>
  <c r="S36" i="31"/>
  <c r="T36" i="31"/>
  <c r="U36" i="31"/>
  <c r="V36" i="31"/>
  <c r="W36" i="31"/>
  <c r="X36" i="31"/>
  <c r="Y36" i="31"/>
  <c r="Z36" i="31"/>
  <c r="AA36" i="31"/>
  <c r="S37" i="31"/>
  <c r="T37" i="31"/>
  <c r="U37" i="31"/>
  <c r="V37" i="31"/>
  <c r="W37" i="31"/>
  <c r="X37" i="31"/>
  <c r="Y37" i="31"/>
  <c r="Z37" i="31"/>
  <c r="AA37" i="31"/>
  <c r="S38" i="31"/>
  <c r="T38" i="31"/>
  <c r="U38" i="31"/>
  <c r="V38" i="31"/>
  <c r="W38" i="31"/>
  <c r="X38" i="31"/>
  <c r="Y38" i="31"/>
  <c r="Z38" i="31"/>
  <c r="AA38" i="31"/>
  <c r="S39" i="31"/>
  <c r="T39" i="31"/>
  <c r="U39" i="31"/>
  <c r="V39" i="31"/>
  <c r="W39" i="31"/>
  <c r="X39" i="31"/>
  <c r="Y39" i="31"/>
  <c r="Z39" i="31"/>
  <c r="AA39" i="31"/>
  <c r="S40" i="31"/>
  <c r="T40" i="31"/>
  <c r="U40" i="31"/>
  <c r="V40" i="31"/>
  <c r="W40" i="31"/>
  <c r="X40" i="31"/>
  <c r="Y40" i="31"/>
  <c r="Z40" i="31"/>
  <c r="AA40" i="31"/>
  <c r="D41" i="31"/>
  <c r="E41" i="31"/>
  <c r="F41" i="31"/>
  <c r="G41" i="31"/>
  <c r="H41" i="31"/>
  <c r="I41" i="31"/>
  <c r="J41" i="31"/>
  <c r="K41" i="31"/>
  <c r="L41" i="31"/>
  <c r="M41" i="31"/>
  <c r="N41" i="31"/>
  <c r="O41" i="31"/>
  <c r="G50" i="31"/>
  <c r="G45" i="31" s="1"/>
  <c r="H50" i="31"/>
  <c r="H43" i="31" s="1"/>
  <c r="I50" i="31"/>
  <c r="I43" i="31"/>
  <c r="J50" i="31"/>
  <c r="J43" i="31"/>
  <c r="K50" i="31"/>
  <c r="K45" i="31" s="1"/>
  <c r="K43" i="31"/>
  <c r="L50" i="31"/>
  <c r="L43" i="31" s="1"/>
  <c r="M50" i="31"/>
  <c r="M43" i="31"/>
  <c r="N50" i="31"/>
  <c r="N43" i="31"/>
  <c r="I44" i="31"/>
  <c r="J44" i="31"/>
  <c r="L44" i="31"/>
  <c r="M44" i="31"/>
  <c r="N44" i="31"/>
  <c r="O44" i="31"/>
  <c r="H51" i="31"/>
  <c r="H49" i="31"/>
  <c r="H47" i="31"/>
  <c r="I51" i="31"/>
  <c r="I47" i="31"/>
  <c r="I45" i="31"/>
  <c r="J51" i="31"/>
  <c r="J49" i="31"/>
  <c r="J47" i="31"/>
  <c r="J45" i="31"/>
  <c r="L51" i="31"/>
  <c r="L49" i="31"/>
  <c r="L47" i="31"/>
  <c r="M51" i="31"/>
  <c r="M47" i="31"/>
  <c r="M45" i="31"/>
  <c r="N51" i="31"/>
  <c r="N49" i="31"/>
  <c r="N47" i="31"/>
  <c r="N45" i="31"/>
  <c r="G46" i="31"/>
  <c r="H46" i="31"/>
  <c r="I46" i="31"/>
  <c r="J46" i="31"/>
  <c r="L46" i="31"/>
  <c r="M46" i="31"/>
  <c r="N46" i="31"/>
  <c r="O46" i="31"/>
  <c r="H48" i="31"/>
  <c r="I48" i="31"/>
  <c r="J48" i="31"/>
  <c r="K48" i="31"/>
  <c r="L48" i="31"/>
  <c r="M48" i="31"/>
  <c r="N48" i="31"/>
  <c r="O48" i="31"/>
  <c r="G52" i="31"/>
  <c r="H52" i="31"/>
  <c r="I52" i="31"/>
  <c r="J52" i="31"/>
  <c r="L52" i="31"/>
  <c r="M52" i="31"/>
  <c r="N52" i="31"/>
  <c r="O52" i="31"/>
  <c r="G59" i="31"/>
  <c r="H59" i="31"/>
  <c r="I59" i="31"/>
  <c r="J59" i="31"/>
  <c r="K59" i="31"/>
  <c r="L59" i="31"/>
  <c r="M59" i="31"/>
  <c r="N59" i="31"/>
  <c r="O59" i="31"/>
  <c r="W7" i="30"/>
  <c r="X7" i="30"/>
  <c r="Y7" i="30"/>
  <c r="Z7" i="30"/>
  <c r="AA7" i="30"/>
  <c r="W8" i="30"/>
  <c r="X8" i="30"/>
  <c r="Y8" i="30"/>
  <c r="Z8" i="30"/>
  <c r="AA8" i="30"/>
  <c r="W9" i="30"/>
  <c r="X9" i="30"/>
  <c r="Y9" i="30"/>
  <c r="Z9" i="30"/>
  <c r="AA9" i="30"/>
  <c r="W10" i="30"/>
  <c r="X10" i="30"/>
  <c r="Y10" i="30"/>
  <c r="Z10" i="30"/>
  <c r="AA10" i="30"/>
  <c r="W11" i="30"/>
  <c r="X11" i="30"/>
  <c r="Y11" i="30"/>
  <c r="Z11" i="30"/>
  <c r="AA11" i="30"/>
  <c r="W12" i="30"/>
  <c r="X12" i="30"/>
  <c r="Y12" i="30"/>
  <c r="Z12" i="30"/>
  <c r="AA12" i="30"/>
  <c r="W13" i="30"/>
  <c r="X13" i="30"/>
  <c r="Y13" i="30"/>
  <c r="Z13" i="30"/>
  <c r="AA13" i="30"/>
  <c r="W14" i="30"/>
  <c r="X14" i="30"/>
  <c r="Y14" i="30"/>
  <c r="Z14" i="30"/>
  <c r="AA14" i="30"/>
  <c r="W15" i="30"/>
  <c r="X15" i="30"/>
  <c r="Y15" i="30"/>
  <c r="Z15" i="30"/>
  <c r="AA15" i="30"/>
  <c r="W16" i="30"/>
  <c r="X16" i="30"/>
  <c r="Y16" i="30"/>
  <c r="Z16" i="30"/>
  <c r="AA16" i="30"/>
  <c r="W17" i="30"/>
  <c r="X17" i="30"/>
  <c r="Y17" i="30"/>
  <c r="Z17" i="30"/>
  <c r="AA17" i="30"/>
  <c r="W18" i="30"/>
  <c r="X18" i="30"/>
  <c r="Y18" i="30"/>
  <c r="Z18" i="30"/>
  <c r="AA18" i="30"/>
  <c r="W19" i="30"/>
  <c r="X19" i="30"/>
  <c r="Y19" i="30"/>
  <c r="Z19" i="30"/>
  <c r="AA19" i="30"/>
  <c r="W20" i="30"/>
  <c r="X20" i="30"/>
  <c r="Y20" i="30"/>
  <c r="Z20" i="30"/>
  <c r="AA20" i="30"/>
  <c r="W21" i="30"/>
  <c r="X21" i="30"/>
  <c r="Y21" i="30"/>
  <c r="Z21" i="30"/>
  <c r="AA21" i="30"/>
  <c r="W22" i="30"/>
  <c r="X22" i="30"/>
  <c r="Y22" i="30"/>
  <c r="Z22" i="30"/>
  <c r="AA22" i="30"/>
  <c r="W23" i="30"/>
  <c r="X23" i="30"/>
  <c r="Y23" i="30"/>
  <c r="Z23" i="30"/>
  <c r="AA23" i="30"/>
  <c r="W24" i="30"/>
  <c r="X24" i="30"/>
  <c r="Y24" i="30"/>
  <c r="Z24" i="30"/>
  <c r="AA24" i="30"/>
  <c r="W25" i="30"/>
  <c r="X25" i="30"/>
  <c r="Y25" i="30"/>
  <c r="Z25" i="30"/>
  <c r="AA25" i="30"/>
  <c r="W26" i="30"/>
  <c r="X26" i="30"/>
  <c r="Y26" i="30"/>
  <c r="Z26" i="30"/>
  <c r="AA26" i="30"/>
  <c r="W27" i="30"/>
  <c r="X27" i="30"/>
  <c r="Y27" i="30"/>
  <c r="Z27" i="30"/>
  <c r="AA27" i="30"/>
  <c r="W28" i="30"/>
  <c r="X28" i="30"/>
  <c r="Y28" i="30"/>
  <c r="Z28" i="30"/>
  <c r="AA28" i="30"/>
  <c r="W29" i="30"/>
  <c r="X29" i="30"/>
  <c r="Y29" i="30"/>
  <c r="Z29" i="30"/>
  <c r="AA29" i="30"/>
  <c r="W30" i="30"/>
  <c r="X30" i="30"/>
  <c r="Y30" i="30"/>
  <c r="Z30" i="30"/>
  <c r="AA30" i="30"/>
  <c r="W31" i="30"/>
  <c r="X31" i="30"/>
  <c r="Y31" i="30"/>
  <c r="Z31" i="30"/>
  <c r="AA31" i="30"/>
  <c r="W32" i="30"/>
  <c r="X32" i="30"/>
  <c r="Y32" i="30"/>
  <c r="Z32" i="30"/>
  <c r="AA32" i="30"/>
  <c r="W33" i="30"/>
  <c r="X33" i="30"/>
  <c r="Y33" i="30"/>
  <c r="Z33" i="30"/>
  <c r="AA33" i="30"/>
  <c r="W34" i="30"/>
  <c r="X34" i="30"/>
  <c r="Y34" i="30"/>
  <c r="Z34" i="30"/>
  <c r="AA34" i="30"/>
  <c r="W35" i="30"/>
  <c r="X35" i="30"/>
  <c r="Y35" i="30"/>
  <c r="Z35" i="30"/>
  <c r="AA35" i="30"/>
  <c r="W36" i="30"/>
  <c r="X36" i="30"/>
  <c r="Y36" i="30"/>
  <c r="Z36" i="30"/>
  <c r="AA36" i="30"/>
  <c r="W37" i="30"/>
  <c r="X37" i="30"/>
  <c r="Y37" i="30"/>
  <c r="Z37" i="30"/>
  <c r="AA37" i="30"/>
  <c r="W38" i="30"/>
  <c r="X38" i="30"/>
  <c r="Y38" i="30"/>
  <c r="Z38" i="30"/>
  <c r="AA38" i="30"/>
  <c r="W39" i="30"/>
  <c r="X39" i="30"/>
  <c r="Y39" i="30"/>
  <c r="Z39" i="30"/>
  <c r="AA39" i="30"/>
  <c r="W40" i="30"/>
  <c r="X40" i="30"/>
  <c r="Y40" i="30"/>
  <c r="Z40" i="30"/>
  <c r="AA40" i="30"/>
  <c r="D41" i="30"/>
  <c r="E41" i="30"/>
  <c r="F41" i="30"/>
  <c r="G41" i="30"/>
  <c r="H41" i="30"/>
  <c r="I41" i="30"/>
  <c r="J41" i="30"/>
  <c r="K41" i="30"/>
  <c r="L41" i="30"/>
  <c r="M41" i="30"/>
  <c r="N41" i="30"/>
  <c r="O41" i="30"/>
  <c r="K50" i="30"/>
  <c r="K43" i="30" s="1"/>
  <c r="L50" i="30"/>
  <c r="L44" i="30" s="1"/>
  <c r="M50" i="30"/>
  <c r="M45" i="30" s="1"/>
  <c r="M43" i="30"/>
  <c r="N50" i="30"/>
  <c r="N43" i="30" s="1"/>
  <c r="H44" i="30"/>
  <c r="I44" i="30"/>
  <c r="J44" i="30"/>
  <c r="K44" i="30"/>
  <c r="O44" i="30"/>
  <c r="K51" i="30"/>
  <c r="K47" i="30"/>
  <c r="K45" i="30"/>
  <c r="L47" i="30"/>
  <c r="M51" i="30"/>
  <c r="M47" i="30"/>
  <c r="H46" i="30"/>
  <c r="I46" i="30"/>
  <c r="J46" i="30"/>
  <c r="K46" i="30"/>
  <c r="L46" i="30"/>
  <c r="M46" i="30"/>
  <c r="O46" i="30"/>
  <c r="H48" i="30"/>
  <c r="I48" i="30"/>
  <c r="J48" i="30"/>
  <c r="K48" i="30"/>
  <c r="O48" i="30"/>
  <c r="H52" i="30"/>
  <c r="I52" i="30"/>
  <c r="J52" i="30"/>
  <c r="K52" i="30"/>
  <c r="L52" i="30"/>
  <c r="M52" i="30"/>
  <c r="O52" i="30"/>
  <c r="G59" i="30"/>
  <c r="H59" i="30"/>
  <c r="I59" i="30"/>
  <c r="J59" i="30"/>
  <c r="K59" i="30"/>
  <c r="L59" i="30"/>
  <c r="M59" i="30"/>
  <c r="N59" i="30"/>
  <c r="O59" i="30"/>
  <c r="E41" i="27"/>
  <c r="F41" i="27"/>
  <c r="M59" i="27"/>
  <c r="N59" i="27"/>
  <c r="AA40" i="27"/>
  <c r="AA39" i="27"/>
  <c r="AA38" i="27"/>
  <c r="AA37" i="27"/>
  <c r="AA36" i="27"/>
  <c r="AA35" i="27"/>
  <c r="AA34" i="27"/>
  <c r="AA33" i="27"/>
  <c r="AA32" i="27"/>
  <c r="AA31" i="27"/>
  <c r="AA30" i="27"/>
  <c r="AA29" i="27"/>
  <c r="AA28" i="27"/>
  <c r="AA27" i="27"/>
  <c r="AA26" i="27"/>
  <c r="AA25" i="27"/>
  <c r="AA24" i="27"/>
  <c r="AA23" i="27"/>
  <c r="AA22" i="27"/>
  <c r="AA21" i="27"/>
  <c r="AA20" i="27"/>
  <c r="AA19" i="27"/>
  <c r="AA18" i="27"/>
  <c r="AA17" i="27"/>
  <c r="AA16" i="27"/>
  <c r="AA15" i="27"/>
  <c r="AA14" i="27"/>
  <c r="AA13" i="27"/>
  <c r="AA12" i="27"/>
  <c r="AA11" i="27"/>
  <c r="AA10" i="27"/>
  <c r="AA9" i="27"/>
  <c r="AA8" i="27"/>
  <c r="AA7" i="27"/>
  <c r="AA6" i="27"/>
  <c r="O49" i="27" s="1"/>
  <c r="O41" i="27"/>
  <c r="O48" i="27"/>
  <c r="O52" i="27"/>
  <c r="O59" i="27"/>
  <c r="D41" i="27"/>
  <c r="D44" i="27" s="1"/>
  <c r="Z6" i="27"/>
  <c r="Z29" i="27"/>
  <c r="Z7" i="27"/>
  <c r="F14" i="23"/>
  <c r="Y6" i="27"/>
  <c r="M49" i="27" s="1"/>
  <c r="Y29" i="27"/>
  <c r="Y7" i="27"/>
  <c r="X6" i="27"/>
  <c r="X29" i="27"/>
  <c r="X7" i="27"/>
  <c r="F12" i="23"/>
  <c r="W6" i="27"/>
  <c r="K49" i="27" s="1"/>
  <c r="W29" i="27"/>
  <c r="W7" i="27"/>
  <c r="V6" i="27"/>
  <c r="V29" i="27"/>
  <c r="V7" i="27"/>
  <c r="F10" i="23"/>
  <c r="U6" i="27"/>
  <c r="U29" i="27"/>
  <c r="U7" i="27"/>
  <c r="T6" i="27"/>
  <c r="F8" i="23" s="1"/>
  <c r="T29" i="27"/>
  <c r="T7" i="27"/>
  <c r="S29" i="27"/>
  <c r="S7" i="27"/>
  <c r="F6" i="23"/>
  <c r="F5" i="23"/>
  <c r="F4" i="23"/>
  <c r="S8" i="27"/>
  <c r="T8" i="27"/>
  <c r="U8" i="27"/>
  <c r="V8" i="27"/>
  <c r="W8" i="27"/>
  <c r="X8" i="27"/>
  <c r="L49" i="27" s="1"/>
  <c r="Y8" i="27"/>
  <c r="Z8" i="27"/>
  <c r="S9" i="27"/>
  <c r="T9" i="27"/>
  <c r="U9" i="27"/>
  <c r="V9" i="27"/>
  <c r="W9" i="27"/>
  <c r="X9" i="27"/>
  <c r="Y9" i="27"/>
  <c r="Z9" i="27"/>
  <c r="S10" i="27"/>
  <c r="T10" i="27"/>
  <c r="U10" i="27"/>
  <c r="V10" i="27"/>
  <c r="W10" i="27"/>
  <c r="X10" i="27"/>
  <c r="Y10" i="27"/>
  <c r="Z10" i="27"/>
  <c r="S11" i="27"/>
  <c r="T11" i="27"/>
  <c r="U11" i="27"/>
  <c r="V11" i="27"/>
  <c r="W11" i="27"/>
  <c r="X11" i="27"/>
  <c r="Y11" i="27"/>
  <c r="Z11" i="27"/>
  <c r="S12" i="27"/>
  <c r="T12" i="27"/>
  <c r="U12" i="27"/>
  <c r="V12" i="27"/>
  <c r="W12" i="27"/>
  <c r="X12" i="27"/>
  <c r="Y12" i="27"/>
  <c r="Z12" i="27"/>
  <c r="S13" i="27"/>
  <c r="T13" i="27"/>
  <c r="U13" i="27"/>
  <c r="V13" i="27"/>
  <c r="W13" i="27"/>
  <c r="X13" i="27"/>
  <c r="Y13" i="27"/>
  <c r="Z13" i="27"/>
  <c r="S14" i="27"/>
  <c r="T14" i="27"/>
  <c r="U14" i="27"/>
  <c r="V14" i="27"/>
  <c r="W14" i="27"/>
  <c r="X14" i="27"/>
  <c r="Y14" i="27"/>
  <c r="Z14" i="27"/>
  <c r="S15" i="27"/>
  <c r="T15" i="27"/>
  <c r="U15" i="27"/>
  <c r="V15" i="27"/>
  <c r="W15" i="27"/>
  <c r="X15" i="27"/>
  <c r="Y15" i="27"/>
  <c r="Z15" i="27"/>
  <c r="S16" i="27"/>
  <c r="T16" i="27"/>
  <c r="U16" i="27"/>
  <c r="V16" i="27"/>
  <c r="W16" i="27"/>
  <c r="X16" i="27"/>
  <c r="Y16" i="27"/>
  <c r="Z16" i="27"/>
  <c r="S17" i="27"/>
  <c r="T17" i="27"/>
  <c r="U17" i="27"/>
  <c r="V17" i="27"/>
  <c r="W17" i="27"/>
  <c r="X17" i="27"/>
  <c r="Y17" i="27"/>
  <c r="Z17" i="27"/>
  <c r="S18" i="27"/>
  <c r="T18" i="27"/>
  <c r="U18" i="27"/>
  <c r="V18" i="27"/>
  <c r="W18" i="27"/>
  <c r="X18" i="27"/>
  <c r="Y18" i="27"/>
  <c r="Z18" i="27"/>
  <c r="S19" i="27"/>
  <c r="T19" i="27"/>
  <c r="U19" i="27"/>
  <c r="V19" i="27"/>
  <c r="W19" i="27"/>
  <c r="X19" i="27"/>
  <c r="Y19" i="27"/>
  <c r="Z19" i="27"/>
  <c r="S20" i="27"/>
  <c r="T20" i="27"/>
  <c r="U20" i="27"/>
  <c r="V20" i="27"/>
  <c r="W20" i="27"/>
  <c r="X20" i="27"/>
  <c r="Y20" i="27"/>
  <c r="Z20" i="27"/>
  <c r="S21" i="27"/>
  <c r="T21" i="27"/>
  <c r="U21" i="27"/>
  <c r="V21" i="27"/>
  <c r="W21" i="27"/>
  <c r="X21" i="27"/>
  <c r="Y21" i="27"/>
  <c r="Z21" i="27"/>
  <c r="S22" i="27"/>
  <c r="T22" i="27"/>
  <c r="U22" i="27"/>
  <c r="V22" i="27"/>
  <c r="W22" i="27"/>
  <c r="X22" i="27"/>
  <c r="Y22" i="27"/>
  <c r="Z22" i="27"/>
  <c r="S23" i="27"/>
  <c r="T23" i="27"/>
  <c r="U23" i="27"/>
  <c r="V23" i="27"/>
  <c r="W23" i="27"/>
  <c r="X23" i="27"/>
  <c r="Y23" i="27"/>
  <c r="Z23" i="27"/>
  <c r="S24" i="27"/>
  <c r="T24" i="27"/>
  <c r="U24" i="27"/>
  <c r="V24" i="27"/>
  <c r="W24" i="27"/>
  <c r="X24" i="27"/>
  <c r="Y24" i="27"/>
  <c r="Z24" i="27"/>
  <c r="S25" i="27"/>
  <c r="T25" i="27"/>
  <c r="U25" i="27"/>
  <c r="V25" i="27"/>
  <c r="W25" i="27"/>
  <c r="X25" i="27"/>
  <c r="Y25" i="27"/>
  <c r="Z25" i="27"/>
  <c r="S26" i="27"/>
  <c r="T26" i="27"/>
  <c r="U26" i="27"/>
  <c r="V26" i="27"/>
  <c r="W26" i="27"/>
  <c r="X26" i="27"/>
  <c r="Y26" i="27"/>
  <c r="Z26" i="27"/>
  <c r="S27" i="27"/>
  <c r="T27" i="27"/>
  <c r="U27" i="27"/>
  <c r="V27" i="27"/>
  <c r="W27" i="27"/>
  <c r="X27" i="27"/>
  <c r="Y27" i="27"/>
  <c r="Z27" i="27"/>
  <c r="S28" i="27"/>
  <c r="T28" i="27"/>
  <c r="U28" i="27"/>
  <c r="V28" i="27"/>
  <c r="W28" i="27"/>
  <c r="X28" i="27"/>
  <c r="Y28" i="27"/>
  <c r="Z28" i="27"/>
  <c r="S30" i="27"/>
  <c r="T30" i="27"/>
  <c r="U30" i="27"/>
  <c r="V30" i="27"/>
  <c r="W30" i="27"/>
  <c r="X30" i="27"/>
  <c r="Y30" i="27"/>
  <c r="Z30" i="27"/>
  <c r="S31" i="27"/>
  <c r="T31" i="27"/>
  <c r="U31" i="27"/>
  <c r="V31" i="27"/>
  <c r="W31" i="27"/>
  <c r="X31" i="27"/>
  <c r="Y31" i="27"/>
  <c r="Z31" i="27"/>
  <c r="S32" i="27"/>
  <c r="T32" i="27"/>
  <c r="U32" i="27"/>
  <c r="V32" i="27"/>
  <c r="W32" i="27"/>
  <c r="X32" i="27"/>
  <c r="Y32" i="27"/>
  <c r="Z32" i="27"/>
  <c r="S33" i="27"/>
  <c r="T33" i="27"/>
  <c r="U33" i="27"/>
  <c r="V33" i="27"/>
  <c r="W33" i="27"/>
  <c r="X33" i="27"/>
  <c r="Y33" i="27"/>
  <c r="Z33" i="27"/>
  <c r="S34" i="27"/>
  <c r="T34" i="27"/>
  <c r="U34" i="27"/>
  <c r="V34" i="27"/>
  <c r="W34" i="27"/>
  <c r="X34" i="27"/>
  <c r="Y34" i="27"/>
  <c r="Z34" i="27"/>
  <c r="S35" i="27"/>
  <c r="T35" i="27"/>
  <c r="U35" i="27"/>
  <c r="V35" i="27"/>
  <c r="W35" i="27"/>
  <c r="X35" i="27"/>
  <c r="Y35" i="27"/>
  <c r="Z35" i="27"/>
  <c r="S36" i="27"/>
  <c r="T36" i="27"/>
  <c r="U36" i="27"/>
  <c r="V36" i="27"/>
  <c r="W36" i="27"/>
  <c r="X36" i="27"/>
  <c r="Y36" i="27"/>
  <c r="Z36" i="27"/>
  <c r="S37" i="27"/>
  <c r="T37" i="27"/>
  <c r="U37" i="27"/>
  <c r="V37" i="27"/>
  <c r="W37" i="27"/>
  <c r="X37" i="27"/>
  <c r="Y37" i="27"/>
  <c r="Z37" i="27"/>
  <c r="S38" i="27"/>
  <c r="T38" i="27"/>
  <c r="U38" i="27"/>
  <c r="V38" i="27"/>
  <c r="W38" i="27"/>
  <c r="X38" i="27"/>
  <c r="Y38" i="27"/>
  <c r="Z38" i="27"/>
  <c r="S39" i="27"/>
  <c r="T39" i="27"/>
  <c r="U39" i="27"/>
  <c r="V39" i="27"/>
  <c r="W39" i="27"/>
  <c r="X39" i="27"/>
  <c r="Y39" i="27"/>
  <c r="Z39" i="27"/>
  <c r="S40" i="27"/>
  <c r="T40" i="27"/>
  <c r="U40" i="27"/>
  <c r="V40" i="27"/>
  <c r="W40" i="27"/>
  <c r="X40" i="27"/>
  <c r="Y40" i="27"/>
  <c r="Z40" i="27"/>
  <c r="G41" i="27"/>
  <c r="H41" i="27"/>
  <c r="I41" i="27"/>
  <c r="J41" i="27"/>
  <c r="K41" i="27"/>
  <c r="L41" i="27"/>
  <c r="M41" i="27"/>
  <c r="N41" i="27"/>
  <c r="G50" i="27"/>
  <c r="G51" i="27" s="1"/>
  <c r="G47" i="27" s="1"/>
  <c r="H50" i="27"/>
  <c r="H43" i="27" s="1"/>
  <c r="I50" i="27"/>
  <c r="I43" i="27" s="1"/>
  <c r="J50" i="27"/>
  <c r="J51" i="27" s="1"/>
  <c r="J52" i="27" s="1"/>
  <c r="K50" i="27"/>
  <c r="K51" i="27" s="1"/>
  <c r="K52" i="27" s="1"/>
  <c r="K43" i="27"/>
  <c r="L50" i="27"/>
  <c r="L43" i="27" s="1"/>
  <c r="M50" i="27"/>
  <c r="M43" i="27" s="1"/>
  <c r="N50" i="27"/>
  <c r="N51" i="27" s="1"/>
  <c r="N43" i="27"/>
  <c r="M44" i="27"/>
  <c r="N44" i="27"/>
  <c r="O44" i="27"/>
  <c r="H49" i="27"/>
  <c r="I51" i="27"/>
  <c r="M51" i="27"/>
  <c r="M45" i="27"/>
  <c r="N49" i="27"/>
  <c r="N47" i="27"/>
  <c r="N45" i="27"/>
  <c r="N46" i="27"/>
  <c r="O46" i="27"/>
  <c r="N48" i="27"/>
  <c r="N52" i="27"/>
  <c r="F2" i="23"/>
  <c r="C4" i="23"/>
  <c r="C5" i="23"/>
  <c r="C6" i="23"/>
  <c r="C7" i="23"/>
  <c r="C8" i="23"/>
  <c r="C9" i="23"/>
  <c r="C10" i="23"/>
  <c r="C11" i="23"/>
  <c r="C12" i="23"/>
  <c r="C13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8" i="23"/>
  <c r="C29" i="23"/>
  <c r="C30" i="23"/>
  <c r="C31" i="23"/>
  <c r="C32" i="23"/>
  <c r="C33" i="23"/>
  <c r="C34" i="23"/>
  <c r="C35" i="23"/>
  <c r="C36" i="23"/>
  <c r="C37" i="23"/>
  <c r="C38" i="23"/>
  <c r="C37" i="11"/>
  <c r="G49" i="27" l="1"/>
  <c r="K45" i="27"/>
  <c r="K46" i="27" s="1"/>
  <c r="K44" i="27"/>
  <c r="K47" i="27"/>
  <c r="K48" i="27" s="1"/>
  <c r="K59" i="27" s="1"/>
  <c r="J43" i="27"/>
  <c r="I45" i="27"/>
  <c r="I46" i="27" s="1"/>
  <c r="I52" i="27"/>
  <c r="J49" i="27"/>
  <c r="J47" i="27" s="1"/>
  <c r="J48" i="27" s="1"/>
  <c r="J59" i="27" s="1"/>
  <c r="I49" i="27"/>
  <c r="H44" i="27"/>
  <c r="G43" i="27"/>
  <c r="G48" i="27"/>
  <c r="G52" i="27"/>
  <c r="H31" i="23"/>
  <c r="G43" i="31"/>
  <c r="G49" i="31"/>
  <c r="G48" i="30"/>
  <c r="G46" i="30"/>
  <c r="G52" i="30"/>
  <c r="G47" i="30"/>
  <c r="G51" i="30"/>
  <c r="G44" i="30"/>
  <c r="H29" i="23"/>
  <c r="H18" i="23"/>
  <c r="H26" i="23" s="1"/>
  <c r="H30" i="23"/>
  <c r="M52" i="32"/>
  <c r="G48" i="32"/>
  <c r="M47" i="32"/>
  <c r="J45" i="32"/>
  <c r="L44" i="32"/>
  <c r="L52" i="32"/>
  <c r="L45" i="32"/>
  <c r="G52" i="32"/>
  <c r="M46" i="32"/>
  <c r="L47" i="32"/>
  <c r="G44" i="32"/>
  <c r="L46" i="32"/>
  <c r="L51" i="32"/>
  <c r="G45" i="32"/>
  <c r="G47" i="32"/>
  <c r="L48" i="32"/>
  <c r="O49" i="32"/>
  <c r="K48" i="32"/>
  <c r="I45" i="32"/>
  <c r="K52" i="32"/>
  <c r="J48" i="32"/>
  <c r="K46" i="32"/>
  <c r="I47" i="32"/>
  <c r="J52" i="32"/>
  <c r="I48" i="32"/>
  <c r="I51" i="32"/>
  <c r="N49" i="32"/>
  <c r="K44" i="32"/>
  <c r="L49" i="32"/>
  <c r="G12" i="23"/>
  <c r="L51" i="27"/>
  <c r="H51" i="27"/>
  <c r="H47" i="27" s="1"/>
  <c r="H48" i="27" s="1"/>
  <c r="L44" i="27"/>
  <c r="N48" i="30"/>
  <c r="N45" i="30"/>
  <c r="L45" i="30"/>
  <c r="L43" i="30"/>
  <c r="K47" i="31"/>
  <c r="G47" i="31"/>
  <c r="H49" i="32"/>
  <c r="G8" i="23"/>
  <c r="M48" i="30"/>
  <c r="I49" i="32"/>
  <c r="J49" i="32"/>
  <c r="K49" i="32"/>
  <c r="M52" i="27"/>
  <c r="M48" i="27"/>
  <c r="M47" i="27"/>
  <c r="I47" i="27"/>
  <c r="F9" i="23"/>
  <c r="F11" i="23"/>
  <c r="F13" i="23"/>
  <c r="F15" i="23"/>
  <c r="L48" i="30"/>
  <c r="M44" i="30"/>
  <c r="K52" i="31"/>
  <c r="G48" i="31"/>
  <c r="K46" i="31"/>
  <c r="K51" i="31"/>
  <c r="G51" i="31"/>
  <c r="H44" i="31"/>
  <c r="J43" i="32"/>
  <c r="J51" i="32"/>
  <c r="J47" i="32"/>
  <c r="I9" i="23"/>
  <c r="K44" i="31"/>
  <c r="N47" i="30"/>
  <c r="N44" i="30"/>
  <c r="M46" i="27"/>
  <c r="I44" i="27"/>
  <c r="N51" i="30"/>
  <c r="L51" i="30"/>
  <c r="L45" i="31"/>
  <c r="H45" i="31"/>
  <c r="G44" i="31"/>
  <c r="G5" i="23"/>
  <c r="N52" i="30"/>
  <c r="N46" i="30"/>
  <c r="N43" i="32"/>
  <c r="N51" i="32"/>
  <c r="N44" i="32"/>
  <c r="N47" i="32"/>
  <c r="M49" i="32"/>
  <c r="G49" i="32"/>
  <c r="H51" i="30"/>
  <c r="Y6" i="30"/>
  <c r="P38" i="30"/>
  <c r="P23" i="30"/>
  <c r="P31" i="30"/>
  <c r="V38" i="30"/>
  <c r="V18" i="30"/>
  <c r="V26" i="30"/>
  <c r="V34" i="30"/>
  <c r="U16" i="30"/>
  <c r="U24" i="30"/>
  <c r="U32" i="30"/>
  <c r="H45" i="30"/>
  <c r="T22" i="30"/>
  <c r="T30" i="30"/>
  <c r="T6" i="30"/>
  <c r="G43" i="30"/>
  <c r="S20" i="30"/>
  <c r="S28" i="30"/>
  <c r="S36" i="30"/>
  <c r="R18" i="30"/>
  <c r="R26" i="30"/>
  <c r="R34" i="30"/>
  <c r="Q16" i="30"/>
  <c r="Q20" i="30"/>
  <c r="Q24" i="30"/>
  <c r="Q28" i="30"/>
  <c r="Q32" i="30"/>
  <c r="Q36" i="30"/>
  <c r="Q40" i="30"/>
  <c r="P37" i="31"/>
  <c r="R39" i="31"/>
  <c r="F43" i="31" s="1"/>
  <c r="P37" i="32"/>
  <c r="P20" i="32"/>
  <c r="P28" i="32"/>
  <c r="P36" i="32"/>
  <c r="P8" i="32"/>
  <c r="Q12" i="32"/>
  <c r="Q20" i="32"/>
  <c r="Q28" i="32"/>
  <c r="Q36" i="32"/>
  <c r="R39" i="32"/>
  <c r="R18" i="32"/>
  <c r="R22" i="32"/>
  <c r="R26" i="32"/>
  <c r="R30" i="32"/>
  <c r="R34" i="32"/>
  <c r="R14" i="32"/>
  <c r="R10" i="32"/>
  <c r="F43" i="32" s="1"/>
  <c r="R6" i="32"/>
  <c r="F51" i="27"/>
  <c r="F52" i="27" s="1"/>
  <c r="R40" i="27"/>
  <c r="F43" i="27" s="1"/>
  <c r="I52" i="32"/>
  <c r="M48" i="32"/>
  <c r="I46" i="32"/>
  <c r="M44" i="32"/>
  <c r="Z6" i="30"/>
  <c r="P17" i="30"/>
  <c r="P25" i="30"/>
  <c r="P33" i="30"/>
  <c r="O51" i="30"/>
  <c r="V40" i="30"/>
  <c r="V20" i="30"/>
  <c r="V28" i="30"/>
  <c r="V36" i="30"/>
  <c r="V8" i="30"/>
  <c r="U38" i="30"/>
  <c r="U18" i="30"/>
  <c r="U26" i="30"/>
  <c r="U34" i="30"/>
  <c r="T16" i="30"/>
  <c r="T24" i="30"/>
  <c r="T32" i="30"/>
  <c r="T12" i="30"/>
  <c r="S38" i="30"/>
  <c r="S22" i="30"/>
  <c r="S30" i="30"/>
  <c r="S6" i="30"/>
  <c r="R40" i="30"/>
  <c r="R20" i="30"/>
  <c r="R28" i="30"/>
  <c r="R36" i="30"/>
  <c r="R8" i="30"/>
  <c r="Q21" i="30"/>
  <c r="Q29" i="30"/>
  <c r="P39" i="31"/>
  <c r="P21" i="31"/>
  <c r="D43" i="31" s="1"/>
  <c r="P29" i="31"/>
  <c r="Q37" i="31"/>
  <c r="E51" i="31" s="1"/>
  <c r="P39" i="32"/>
  <c r="P22" i="32"/>
  <c r="P30" i="32"/>
  <c r="P14" i="32"/>
  <c r="P6" i="32"/>
  <c r="Q38" i="32"/>
  <c r="R40" i="32"/>
  <c r="Q39" i="27"/>
  <c r="E51" i="27" s="1"/>
  <c r="O51" i="27"/>
  <c r="P18" i="30"/>
  <c r="P26" i="30"/>
  <c r="P36" i="30"/>
  <c r="J51" i="30"/>
  <c r="U39" i="30"/>
  <c r="U19" i="30"/>
  <c r="U27" i="30"/>
  <c r="U35" i="30"/>
  <c r="S23" i="30"/>
  <c r="S31" i="30"/>
  <c r="Q38" i="31"/>
  <c r="Q7" i="32"/>
  <c r="Q15" i="32"/>
  <c r="O51" i="32"/>
  <c r="D49" i="27"/>
  <c r="O47" i="27"/>
  <c r="W6" i="30"/>
  <c r="AA6" i="30"/>
  <c r="P19" i="30"/>
  <c r="P27" i="30"/>
  <c r="J45" i="30"/>
  <c r="V22" i="30"/>
  <c r="V30" i="30"/>
  <c r="V6" i="30"/>
  <c r="U40" i="30"/>
  <c r="U20" i="30"/>
  <c r="U28" i="30"/>
  <c r="U36" i="30"/>
  <c r="U8" i="30"/>
  <c r="T38" i="30"/>
  <c r="T18" i="30"/>
  <c r="T26" i="30"/>
  <c r="T34" i="30"/>
  <c r="S16" i="30"/>
  <c r="S24" i="30"/>
  <c r="S32" i="30"/>
  <c r="S12" i="30"/>
  <c r="R38" i="30"/>
  <c r="R22" i="30"/>
  <c r="R30" i="30"/>
  <c r="R6" i="30"/>
  <c r="Q6" i="30"/>
  <c r="Q18" i="30"/>
  <c r="Q22" i="30"/>
  <c r="Q26" i="30"/>
  <c r="Q30" i="30"/>
  <c r="Q34" i="30"/>
  <c r="P16" i="32"/>
  <c r="P24" i="32"/>
  <c r="P32" i="32"/>
  <c r="P12" i="32"/>
  <c r="Q8" i="32"/>
  <c r="Q16" i="32"/>
  <c r="Q24" i="32"/>
  <c r="Q32" i="32"/>
  <c r="O47" i="32"/>
  <c r="D51" i="27"/>
  <c r="O45" i="27"/>
  <c r="P39" i="30"/>
  <c r="P20" i="30"/>
  <c r="P28" i="30"/>
  <c r="P6" i="30"/>
  <c r="V23" i="30"/>
  <c r="V31" i="30"/>
  <c r="I51" i="30"/>
  <c r="T39" i="30"/>
  <c r="T19" i="30"/>
  <c r="T27" i="30"/>
  <c r="T35" i="30"/>
  <c r="S39" i="30"/>
  <c r="R23" i="30"/>
  <c r="R31" i="30"/>
  <c r="P17" i="32"/>
  <c r="P25" i="32"/>
  <c r="P33" i="32"/>
  <c r="P11" i="32"/>
  <c r="Q17" i="32"/>
  <c r="Q25" i="32"/>
  <c r="Q33" i="32"/>
  <c r="O45" i="32"/>
  <c r="I44" i="32"/>
  <c r="X6" i="30"/>
  <c r="P40" i="30"/>
  <c r="P34" i="30"/>
  <c r="V16" i="30"/>
  <c r="V24" i="30"/>
  <c r="V32" i="30"/>
  <c r="V12" i="30"/>
  <c r="I45" i="30"/>
  <c r="T40" i="30"/>
  <c r="P18" i="32"/>
  <c r="P26" i="32"/>
  <c r="P34" i="32"/>
  <c r="P10" i="32"/>
  <c r="L45" i="27" l="1"/>
  <c r="L46" i="27" s="1"/>
  <c r="L52" i="27"/>
  <c r="L53" i="27"/>
  <c r="L47" i="27"/>
  <c r="L48" i="27" s="1"/>
  <c r="K53" i="27"/>
  <c r="J45" i="27"/>
  <c r="J46" i="27" s="1"/>
  <c r="J44" i="27"/>
  <c r="I53" i="27"/>
  <c r="I48" i="27"/>
  <c r="I59" i="27" s="1"/>
  <c r="H45" i="27"/>
  <c r="H59" i="27"/>
  <c r="H52" i="27"/>
  <c r="G59" i="27"/>
  <c r="F18" i="23"/>
  <c r="F32" i="23" s="1"/>
  <c r="G45" i="27"/>
  <c r="G46" i="27" s="1"/>
  <c r="G53" i="27"/>
  <c r="F31" i="23"/>
  <c r="G44" i="27"/>
  <c r="H20" i="23"/>
  <c r="H22" i="23" s="1"/>
  <c r="H23" i="23" s="1"/>
  <c r="H32" i="23"/>
  <c r="H24" i="23" s="1"/>
  <c r="H25" i="23" s="1"/>
  <c r="D43" i="30"/>
  <c r="D44" i="30" s="1"/>
  <c r="I49" i="30"/>
  <c r="D49" i="31"/>
  <c r="D51" i="32"/>
  <c r="D52" i="32" s="1"/>
  <c r="E43" i="32"/>
  <c r="E44" i="32" s="1"/>
  <c r="F44" i="27"/>
  <c r="E52" i="31"/>
  <c r="F44" i="31"/>
  <c r="E52" i="27"/>
  <c r="D44" i="31"/>
  <c r="I14" i="23"/>
  <c r="N49" i="30"/>
  <c r="F51" i="31"/>
  <c r="F49" i="31"/>
  <c r="E43" i="31"/>
  <c r="D47" i="27"/>
  <c r="D48" i="27" s="1"/>
  <c r="D59" i="27" s="1"/>
  <c r="D52" i="27"/>
  <c r="E51" i="30"/>
  <c r="E49" i="30"/>
  <c r="I5" i="23"/>
  <c r="I15" i="23"/>
  <c r="O49" i="30"/>
  <c r="D49" i="32"/>
  <c r="D47" i="32" s="1"/>
  <c r="D48" i="32" s="1"/>
  <c r="G4" i="23"/>
  <c r="I13" i="23"/>
  <c r="M49" i="30"/>
  <c r="F49" i="30"/>
  <c r="I6" i="23"/>
  <c r="F51" i="30"/>
  <c r="I11" i="23"/>
  <c r="K49" i="30"/>
  <c r="E43" i="27"/>
  <c r="F44" i="32"/>
  <c r="J49" i="30"/>
  <c r="I10" i="23"/>
  <c r="G49" i="30"/>
  <c r="I7" i="23"/>
  <c r="H49" i="30"/>
  <c r="I8" i="23"/>
  <c r="E51" i="32"/>
  <c r="E49" i="32"/>
  <c r="F49" i="27"/>
  <c r="F47" i="27" s="1"/>
  <c r="E49" i="27"/>
  <c r="E47" i="27" s="1"/>
  <c r="E48" i="27" s="1"/>
  <c r="E59" i="27" s="1"/>
  <c r="F30" i="23"/>
  <c r="H27" i="23"/>
  <c r="I4" i="23"/>
  <c r="D51" i="30"/>
  <c r="D49" i="30"/>
  <c r="E43" i="30"/>
  <c r="D45" i="27"/>
  <c r="E49" i="31"/>
  <c r="E47" i="31" s="1"/>
  <c r="E48" i="31" s="1"/>
  <c r="E59" i="31" s="1"/>
  <c r="D43" i="32"/>
  <c r="F29" i="23"/>
  <c r="G6" i="23"/>
  <c r="F51" i="32"/>
  <c r="F49" i="32"/>
  <c r="I12" i="23"/>
  <c r="L49" i="30"/>
  <c r="F43" i="30"/>
  <c r="D51" i="31"/>
  <c r="L59" i="27" l="1"/>
  <c r="J53" i="27"/>
  <c r="F26" i="23"/>
  <c r="F27" i="23" s="1"/>
  <c r="H46" i="27"/>
  <c r="H53" i="27"/>
  <c r="F20" i="23"/>
  <c r="F22" i="23" s="1"/>
  <c r="F23" i="23" s="1"/>
  <c r="H21" i="23"/>
  <c r="D59" i="32"/>
  <c r="F48" i="27"/>
  <c r="F59" i="27" s="1"/>
  <c r="F45" i="27"/>
  <c r="D45" i="30"/>
  <c r="F47" i="32"/>
  <c r="F48" i="32" s="1"/>
  <c r="F52" i="32"/>
  <c r="E44" i="30"/>
  <c r="E47" i="30"/>
  <c r="E48" i="30" s="1"/>
  <c r="E59" i="30" s="1"/>
  <c r="E52" i="30"/>
  <c r="E52" i="32"/>
  <c r="E47" i="32"/>
  <c r="E48" i="32" s="1"/>
  <c r="E59" i="32" s="1"/>
  <c r="D46" i="27"/>
  <c r="D53" i="27"/>
  <c r="E45" i="31"/>
  <c r="E46" i="31" s="1"/>
  <c r="E44" i="31"/>
  <c r="D47" i="30"/>
  <c r="D48" i="30" s="1"/>
  <c r="D52" i="30"/>
  <c r="G29" i="23"/>
  <c r="G31" i="23"/>
  <c r="G30" i="23"/>
  <c r="G18" i="23"/>
  <c r="D47" i="31"/>
  <c r="D52" i="31"/>
  <c r="I18" i="23"/>
  <c r="I29" i="23"/>
  <c r="I31" i="23"/>
  <c r="I30" i="23"/>
  <c r="F44" i="30"/>
  <c r="E45" i="27"/>
  <c r="E46" i="27" s="1"/>
  <c r="E44" i="27"/>
  <c r="D44" i="32"/>
  <c r="D45" i="32"/>
  <c r="D46" i="32" s="1"/>
  <c r="F47" i="30"/>
  <c r="F48" i="30" s="1"/>
  <c r="F52" i="30"/>
  <c r="F47" i="31"/>
  <c r="F52" i="31"/>
  <c r="F24" i="23" l="1"/>
  <c r="F25" i="23" s="1"/>
  <c r="F21" i="23"/>
  <c r="E53" i="31"/>
  <c r="F45" i="32"/>
  <c r="F53" i="32" s="1"/>
  <c r="D53" i="32"/>
  <c r="F59" i="32"/>
  <c r="D46" i="30"/>
  <c r="D53" i="30"/>
  <c r="F48" i="31"/>
  <c r="F59" i="31" s="1"/>
  <c r="F45" i="31"/>
  <c r="E53" i="27"/>
  <c r="I32" i="23"/>
  <c r="I20" i="23"/>
  <c r="I21" i="23" s="1"/>
  <c r="I26" i="23"/>
  <c r="I24" i="23" s="1"/>
  <c r="I25" i="23" s="1"/>
  <c r="D59" i="30"/>
  <c r="E45" i="32"/>
  <c r="F46" i="27"/>
  <c r="F53" i="27"/>
  <c r="F59" i="30"/>
  <c r="F45" i="30"/>
  <c r="D48" i="31"/>
  <c r="D59" i="31" s="1"/>
  <c r="D45" i="31"/>
  <c r="E45" i="30"/>
  <c r="G26" i="23"/>
  <c r="G24" i="23" s="1"/>
  <c r="G25" i="23" s="1"/>
  <c r="G20" i="23"/>
  <c r="G22" i="23" s="1"/>
  <c r="G23" i="23" s="1"/>
  <c r="G32" i="23"/>
  <c r="I22" i="23" l="1"/>
  <c r="I23" i="23" s="1"/>
  <c r="F46" i="32"/>
  <c r="E46" i="30"/>
  <c r="E53" i="30"/>
  <c r="G27" i="23"/>
  <c r="F46" i="30"/>
  <c r="F53" i="30"/>
  <c r="F46" i="31"/>
  <c r="F53" i="31"/>
  <c r="D46" i="31"/>
  <c r="D53" i="31"/>
  <c r="I27" i="23"/>
  <c r="G21" i="23"/>
  <c r="E46" i="32"/>
  <c r="E53" i="32"/>
</calcChain>
</file>

<file path=xl/sharedStrings.xml><?xml version="1.0" encoding="utf-8"?>
<sst xmlns="http://schemas.openxmlformats.org/spreadsheetml/2006/main" count="73" uniqueCount="32">
  <si>
    <t>datum</t>
  </si>
  <si>
    <t>aantal onvoldoende</t>
  </si>
  <si>
    <t>aantal goed</t>
  </si>
  <si>
    <t>percentage</t>
  </si>
  <si>
    <t>type som</t>
  </si>
  <si>
    <t>aantal voldoende</t>
  </si>
  <si>
    <t>aantal matig</t>
  </si>
  <si>
    <t xml:space="preserve">totaal: </t>
  </si>
  <si>
    <t>totaal aantal</t>
  </si>
  <si>
    <t>namenlijst</t>
  </si>
  <si>
    <t>optellen</t>
  </si>
  <si>
    <t>aftrekken</t>
  </si>
  <si>
    <t>keer</t>
  </si>
  <si>
    <t>delen</t>
  </si>
  <si>
    <t>matig</t>
  </si>
  <si>
    <t>voldoende</t>
  </si>
  <si>
    <t>totaal</t>
  </si>
  <si>
    <t>goed</t>
  </si>
  <si>
    <t>aantal sommen</t>
  </si>
  <si>
    <t>5x1,4</t>
  </si>
  <si>
    <t>percentage voldoende + goed</t>
  </si>
  <si>
    <t>Kim</t>
  </si>
  <si>
    <t>Eef</t>
  </si>
  <si>
    <t>Koby</t>
  </si>
  <si>
    <t>Nico</t>
  </si>
  <si>
    <t>Lucas</t>
  </si>
  <si>
    <t>Gerard</t>
  </si>
  <si>
    <t>Rob</t>
  </si>
  <si>
    <t>Thomas</t>
  </si>
  <si>
    <t>Piet</t>
  </si>
  <si>
    <t>Johan</t>
  </si>
  <si>
    <t>onv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</si>
</sst>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d/mm/yy;@"/>
  </numFmts>
  <fonts count="7" x14ac:knownFonts="1">
    <font>
      <sz val="10"/>
      <name val="Arial"/>
    </font>
    <font>
      <sz val="10"/>
      <name val="Arial"/>
    </font>
    <font>
      <sz val="8"/>
      <name val="Arial"/>
    </font>
    <font>
      <sz val="10"/>
      <color indexed="9"/>
      <name val="Arial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33CCFF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Protection="1"/>
    <xf numFmtId="0" fontId="0" fillId="0" borderId="4" xfId="0" applyBorder="1" applyAlignment="1" applyProtection="1">
      <alignment horizontal="left"/>
    </xf>
    <xf numFmtId="0" fontId="0" fillId="0" borderId="5" xfId="0" applyBorder="1" applyAlignment="1" applyProtection="1">
      <alignment horizontal="left"/>
    </xf>
    <xf numFmtId="0" fontId="0" fillId="0" borderId="6" xfId="0" applyBorder="1" applyAlignment="1" applyProtection="1">
      <alignment horizontal="center"/>
    </xf>
    <xf numFmtId="0" fontId="0" fillId="0" borderId="6" xfId="0" applyBorder="1" applyAlignment="1" applyProtection="1">
      <alignment horizontal="left"/>
    </xf>
    <xf numFmtId="1" fontId="0" fillId="0" borderId="6" xfId="0" applyNumberFormat="1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8" xfId="0" applyBorder="1" applyProtection="1"/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9" fontId="0" fillId="0" borderId="0" xfId="0" applyNumberFormat="1" applyAlignment="1" applyProtection="1">
      <alignment horizontal="center"/>
    </xf>
    <xf numFmtId="175" fontId="0" fillId="0" borderId="10" xfId="0" applyNumberFormat="1" applyFill="1" applyBorder="1" applyAlignment="1" applyProtection="1">
      <alignment horizontal="center" textRotation="90"/>
      <protection locked="0"/>
    </xf>
    <xf numFmtId="0" fontId="0" fillId="0" borderId="0" xfId="0" applyBorder="1" applyAlignment="1" applyProtection="1">
      <alignment horizontal="left"/>
    </xf>
    <xf numFmtId="0" fontId="0" fillId="0" borderId="11" xfId="0" applyBorder="1" applyAlignment="1" applyProtection="1">
      <alignment horizontal="center"/>
    </xf>
    <xf numFmtId="9" fontId="0" fillId="0" borderId="0" xfId="0" applyNumberFormat="1" applyBorder="1" applyAlignment="1" applyProtection="1">
      <alignment horizontal="center"/>
    </xf>
    <xf numFmtId="0" fontId="0" fillId="0" borderId="12" xfId="0" applyNumberFormat="1" applyBorder="1" applyAlignment="1" applyProtection="1">
      <alignment horizontal="center"/>
    </xf>
    <xf numFmtId="9" fontId="0" fillId="0" borderId="12" xfId="0" applyNumberFormat="1" applyBorder="1" applyAlignment="1" applyProtection="1">
      <alignment horizontal="center"/>
    </xf>
    <xf numFmtId="0" fontId="0" fillId="0" borderId="13" xfId="0" applyBorder="1" applyProtection="1"/>
    <xf numFmtId="0" fontId="0" fillId="0" borderId="4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14" xfId="0" applyFill="1" applyBorder="1" applyAlignment="1" applyProtection="1">
      <alignment horizontal="center" textRotation="90"/>
      <protection locked="0"/>
    </xf>
    <xf numFmtId="0" fontId="0" fillId="0" borderId="15" xfId="0" applyFill="1" applyBorder="1" applyAlignment="1" applyProtection="1">
      <alignment horizontal="center" textRotation="90"/>
      <protection locked="0"/>
    </xf>
    <xf numFmtId="0" fontId="0" fillId="0" borderId="8" xfId="0" applyBorder="1" applyAlignment="1" applyProtection="1">
      <alignment horizontal="left"/>
    </xf>
    <xf numFmtId="1" fontId="0" fillId="0" borderId="8" xfId="0" applyNumberFormat="1" applyBorder="1" applyAlignment="1" applyProtection="1">
      <alignment horizontal="center"/>
    </xf>
    <xf numFmtId="1" fontId="0" fillId="0" borderId="9" xfId="0" applyNumberFormat="1" applyBorder="1" applyAlignment="1" applyProtection="1">
      <alignment horizontal="center"/>
    </xf>
    <xf numFmtId="1" fontId="0" fillId="0" borderId="0" xfId="0" applyNumberFormat="1" applyBorder="1" applyAlignment="1" applyProtection="1">
      <alignment horizontal="center"/>
      <protection locked="0"/>
    </xf>
    <xf numFmtId="0" fontId="1" fillId="0" borderId="0" xfId="0" applyFont="1" applyBorder="1" applyProtection="1"/>
    <xf numFmtId="0" fontId="1" fillId="0" borderId="0" xfId="0" applyFont="1" applyProtection="1"/>
    <xf numFmtId="22" fontId="0" fillId="0" borderId="14" xfId="0" applyNumberFormat="1" applyFill="1" applyBorder="1" applyAlignment="1" applyProtection="1">
      <alignment horizontal="center" textRotation="90"/>
      <protection locked="0"/>
    </xf>
    <xf numFmtId="0" fontId="0" fillId="4" borderId="16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4" borderId="18" xfId="0" applyFill="1" applyBorder="1" applyProtection="1">
      <protection locked="0"/>
    </xf>
    <xf numFmtId="175" fontId="0" fillId="0" borderId="21" xfId="0" applyNumberFormat="1" applyFill="1" applyBorder="1" applyAlignment="1" applyProtection="1">
      <alignment horizontal="center" textRotation="90"/>
      <protection locked="0"/>
    </xf>
    <xf numFmtId="175" fontId="0" fillId="0" borderId="22" xfId="0" applyNumberFormat="1" applyFill="1" applyBorder="1" applyAlignment="1" applyProtection="1">
      <alignment horizontal="center" textRotation="90"/>
      <protection locked="0"/>
    </xf>
    <xf numFmtId="0" fontId="0" fillId="0" borderId="4" xfId="0" applyNumberFormat="1" applyFill="1" applyBorder="1" applyAlignment="1" applyProtection="1">
      <alignment horizontal="center" vertical="center"/>
      <protection locked="0"/>
    </xf>
    <xf numFmtId="9" fontId="0" fillId="0" borderId="0" xfId="0" applyNumberFormat="1" applyProtection="1"/>
    <xf numFmtId="0" fontId="0" fillId="0" borderId="0" xfId="0" applyNumberFormat="1" applyProtection="1"/>
    <xf numFmtId="1" fontId="0" fillId="0" borderId="4" xfId="0" applyNumberFormat="1" applyFill="1" applyBorder="1" applyAlignment="1" applyProtection="1">
      <alignment horizontal="center"/>
      <protection locked="0"/>
    </xf>
    <xf numFmtId="0" fontId="3" fillId="2" borderId="23" xfId="0" applyFont="1" applyFill="1" applyBorder="1" applyAlignment="1" applyProtection="1">
      <alignment horizontal="left"/>
    </xf>
    <xf numFmtId="0" fontId="3" fillId="2" borderId="24" xfId="0" applyFont="1" applyFill="1" applyBorder="1" applyAlignment="1" applyProtection="1">
      <alignment horizontal="left"/>
    </xf>
    <xf numFmtId="0" fontId="0" fillId="0" borderId="23" xfId="0" applyBorder="1" applyAlignment="1" applyProtection="1">
      <alignment horizontal="left"/>
    </xf>
    <xf numFmtId="0" fontId="0" fillId="0" borderId="24" xfId="0" applyBorder="1" applyAlignment="1" applyProtection="1">
      <alignment horizontal="left"/>
    </xf>
    <xf numFmtId="0" fontId="0" fillId="3" borderId="23" xfId="0" applyFill="1" applyBorder="1" applyAlignment="1" applyProtection="1">
      <alignment horizontal="left"/>
    </xf>
    <xf numFmtId="0" fontId="0" fillId="3" borderId="24" xfId="0" applyFill="1" applyBorder="1" applyAlignment="1" applyProtection="1">
      <alignment horizontal="left"/>
    </xf>
    <xf numFmtId="9" fontId="1" fillId="0" borderId="20" xfId="0" applyNumberFormat="1" applyFont="1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0" fillId="6" borderId="29" xfId="0" applyFill="1" applyBorder="1" applyAlignment="1" applyProtection="1">
      <alignment horizontal="center" vertical="center"/>
    </xf>
    <xf numFmtId="0" fontId="0" fillId="6" borderId="20" xfId="0" applyFill="1" applyBorder="1" applyAlignment="1" applyProtection="1">
      <alignment horizontal="center" vertical="center"/>
    </xf>
    <xf numFmtId="0" fontId="0" fillId="0" borderId="29" xfId="0" applyFill="1" applyBorder="1" applyAlignment="1" applyProtection="1">
      <alignment horizontal="center" vertical="center"/>
    </xf>
    <xf numFmtId="0" fontId="0" fillId="0" borderId="19" xfId="0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6" fillId="0" borderId="0" xfId="0" applyFont="1" applyBorder="1" applyProtection="1"/>
    <xf numFmtId="0" fontId="6" fillId="0" borderId="0" xfId="0" applyFont="1" applyBorder="1" applyAlignment="1" applyProtection="1">
      <alignment horizontal="left"/>
    </xf>
    <xf numFmtId="1" fontId="6" fillId="0" borderId="0" xfId="0" applyNumberFormat="1" applyFont="1" applyBorder="1" applyAlignment="1" applyProtection="1">
      <alignment horizontal="center"/>
      <protection locked="0"/>
    </xf>
    <xf numFmtId="0" fontId="6" fillId="0" borderId="0" xfId="0" applyNumberFormat="1" applyFont="1" applyBorder="1" applyAlignment="1" applyProtection="1">
      <alignment horizontal="center"/>
    </xf>
    <xf numFmtId="1" fontId="6" fillId="0" borderId="0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6" fillId="5" borderId="0" xfId="0" applyFont="1" applyFill="1" applyBorder="1" applyAlignment="1" applyProtection="1">
      <alignment horizontal="left"/>
    </xf>
    <xf numFmtId="1" fontId="6" fillId="5" borderId="0" xfId="0" applyNumberFormat="1" applyFont="1" applyFill="1" applyBorder="1" applyAlignment="1" applyProtection="1">
      <alignment horizontal="center"/>
    </xf>
    <xf numFmtId="9" fontId="6" fillId="0" borderId="0" xfId="0" applyNumberFormat="1" applyFont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right"/>
    </xf>
    <xf numFmtId="1" fontId="6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9" fontId="6" fillId="0" borderId="0" xfId="0" applyNumberFormat="1" applyFont="1" applyFill="1" applyBorder="1" applyAlignment="1" applyProtection="1">
      <alignment horizontal="center"/>
    </xf>
    <xf numFmtId="0" fontId="5" fillId="2" borderId="30" xfId="0" applyFont="1" applyFill="1" applyBorder="1" applyAlignment="1" applyProtection="1">
      <alignment horizontal="center" vertical="center"/>
      <protection locked="0"/>
    </xf>
    <xf numFmtId="0" fontId="4" fillId="0" borderId="31" xfId="0" applyFont="1" applyFill="1" applyBorder="1" applyAlignment="1" applyProtection="1">
      <alignment horizontal="center" vertical="center"/>
      <protection locked="0"/>
    </xf>
    <xf numFmtId="0" fontId="4" fillId="0" borderId="32" xfId="0" applyFont="1" applyFill="1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/>
    </xf>
    <xf numFmtId="175" fontId="0" fillId="0" borderId="34" xfId="0" applyNumberFormat="1" applyFill="1" applyBorder="1" applyAlignment="1" applyProtection="1">
      <alignment horizontal="center" textRotation="90"/>
      <protection locked="0"/>
    </xf>
    <xf numFmtId="0" fontId="0" fillId="0" borderId="35" xfId="0" applyBorder="1" applyAlignment="1" applyProtection="1">
      <alignment horizontal="center"/>
    </xf>
    <xf numFmtId="9" fontId="1" fillId="0" borderId="36" xfId="0" applyNumberFormat="1" applyFont="1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</xf>
    <xf numFmtId="9" fontId="1" fillId="0" borderId="38" xfId="0" applyNumberFormat="1" applyFont="1" applyBorder="1" applyAlignment="1" applyProtection="1">
      <alignment horizontal="center"/>
      <protection locked="0"/>
    </xf>
    <xf numFmtId="9" fontId="1" fillId="0" borderId="39" xfId="0" applyNumberFormat="1" applyFont="1" applyBorder="1" applyAlignment="1" applyProtection="1">
      <alignment horizontal="center"/>
      <protection locked="0"/>
    </xf>
    <xf numFmtId="0" fontId="0" fillId="7" borderId="23" xfId="0" applyFill="1" applyBorder="1" applyAlignment="1" applyProtection="1">
      <alignment horizontal="left"/>
    </xf>
    <xf numFmtId="0" fontId="0" fillId="7" borderId="24" xfId="0" applyFill="1" applyBorder="1" applyAlignment="1" applyProtection="1">
      <alignment horizontal="left"/>
    </xf>
    <xf numFmtId="0" fontId="0" fillId="8" borderId="23" xfId="0" applyFill="1" applyBorder="1" applyAlignment="1" applyProtection="1">
      <alignment horizontal="left"/>
    </xf>
    <xf numFmtId="0" fontId="0" fillId="8" borderId="24" xfId="0" applyFill="1" applyBorder="1" applyAlignment="1" applyProtection="1">
      <alignment horizontal="left"/>
    </xf>
  </cellXfs>
  <cellStyles count="1">
    <cellStyle name="Standaard" xfId="0" builtinId="0"/>
  </cellStyles>
  <dxfs count="98">
    <dxf>
      <fill>
        <patternFill>
          <bgColor theme="0"/>
        </patternFill>
      </fill>
    </dxf>
    <dxf>
      <fill>
        <patternFill>
          <bgColor rgb="FF00B0F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rgb="FF99FF66"/>
        </patternFill>
      </fill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9"/>
        </patternFill>
      </fill>
      <border>
        <left/>
        <right/>
        <top/>
        <bottom/>
      </border>
    </dxf>
    <dxf>
      <fill>
        <patternFill>
          <bgColor theme="0"/>
        </patternFill>
      </fill>
    </dxf>
    <dxf>
      <fill>
        <patternFill>
          <bgColor rgb="FF99FF66"/>
        </patternFill>
      </fill>
    </dxf>
    <dxf>
      <font>
        <condense val="0"/>
        <extend val="0"/>
        <color auto="1"/>
      </font>
      <fill>
        <patternFill>
          <bgColor indexed="4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40"/>
        </patternFill>
      </fill>
    </dxf>
    <dxf>
      <fill>
        <patternFill>
          <bgColor rgb="FF99FF66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9FF66"/>
        </patternFill>
      </fill>
    </dxf>
    <dxf>
      <font>
        <condense val="0"/>
        <extend val="0"/>
        <color auto="1"/>
      </font>
      <fill>
        <patternFill>
          <bgColor indexed="4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theme="0"/>
        </patternFill>
      </fill>
    </dxf>
    <dxf>
      <fill>
        <patternFill>
          <bgColor rgb="FF99FF66"/>
        </patternFill>
      </fill>
    </dxf>
    <dxf>
      <font>
        <condense val="0"/>
        <extend val="0"/>
        <color auto="1"/>
      </font>
      <fill>
        <patternFill>
          <bgColor indexed="4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theme="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40"/>
        </patternFill>
      </fill>
    </dxf>
    <dxf>
      <fill>
        <patternFill>
          <bgColor rgb="FF99FF66"/>
        </patternFill>
      </fill>
    </dxf>
    <dxf>
      <fill>
        <patternFill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9"/>
        </patternFill>
      </fill>
      <border>
        <left/>
        <right/>
        <top/>
        <bottom/>
      </border>
    </dxf>
    <dxf>
      <fill>
        <patternFill>
          <bgColor indexed="4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9"/>
        </patternFill>
      </fill>
      <border>
        <left/>
        <right/>
        <top/>
        <bottom/>
      </border>
    </dxf>
    <dxf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9"/>
        </patternFill>
      </fill>
      <border>
        <left/>
        <right/>
        <top/>
        <bottom/>
      </border>
    </dxf>
    <dxf>
      <fill>
        <patternFill>
          <bgColor indexed="4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9"/>
        </patternFill>
      </fill>
      <border>
        <left/>
        <right/>
        <top/>
        <bottom/>
      </border>
    </dxf>
    <dxf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4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9"/>
        </patternFill>
      </fill>
      <border>
        <left/>
        <right/>
        <top/>
        <bottom/>
      </border>
    </dxf>
    <dxf>
      <fill>
        <patternFill>
          <bgColor indexed="4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9"/>
        </patternFill>
      </fill>
      <border>
        <left/>
        <right/>
        <top/>
        <bottom/>
      </border>
    </dxf>
    <dxf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4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9"/>
        </patternFill>
      </fill>
      <border>
        <left/>
        <right/>
        <top/>
        <bottom/>
      </border>
    </dxf>
    <dxf>
      <fill>
        <patternFill>
          <bgColor indexed="4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9"/>
        </patternFill>
      </fill>
      <border>
        <left/>
        <right/>
        <top/>
        <bottom/>
      </border>
    </dxf>
    <dxf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4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99FF66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323876082745064E-2"/>
          <c:y val="5.2501830546307346E-2"/>
          <c:w val="0.79349296535805036"/>
          <c:h val="0.840029288740917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optellen!$D$3</c:f>
              <c:strCache>
                <c:ptCount val="1"/>
                <c:pt idx="0">
                  <c:v>12-12-10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optellen!$C$59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optellen!$D$59</c:f>
              <c:numCache>
                <c:formatCode>0%</c:formatCode>
                <c:ptCount val="1"/>
                <c:pt idx="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D9-4F74-8DD3-FD5DEC63BFF4}"/>
            </c:ext>
          </c:extLst>
        </c:ser>
        <c:ser>
          <c:idx val="1"/>
          <c:order val="1"/>
          <c:tx>
            <c:strRef>
              <c:f>optellen!$E$3</c:f>
              <c:strCache>
                <c:ptCount val="1"/>
                <c:pt idx="0">
                  <c:v>7-06-11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optellen!$C$59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optellen!$E$59</c:f>
              <c:numCache>
                <c:formatCode>0%</c:formatCode>
                <c:ptCount val="1"/>
                <c:pt idx="0">
                  <c:v>0.89999999999999991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D9-4F74-8DD3-FD5DEC63BFF4}"/>
            </c:ext>
          </c:extLst>
        </c:ser>
        <c:ser>
          <c:idx val="2"/>
          <c:order val="2"/>
          <c:tx>
            <c:strRef>
              <c:f>optellen!$F$3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optellen!$C$59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optellen!$F$59</c:f>
              <c:numCache>
                <c:formatCode>0%</c:formatCode>
                <c:ptCount val="1"/>
                <c:pt idx="0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D9-4F74-8DD3-FD5DEC63BFF4}"/>
            </c:ext>
          </c:extLst>
        </c:ser>
        <c:ser>
          <c:idx val="3"/>
          <c:order val="3"/>
          <c:tx>
            <c:strRef>
              <c:f>optellen!$G$3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optellen!$C$59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optellen!$G$59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D9-4F74-8DD3-FD5DEC63BFF4}"/>
            </c:ext>
          </c:extLst>
        </c:ser>
        <c:ser>
          <c:idx val="4"/>
          <c:order val="4"/>
          <c:tx>
            <c:strRef>
              <c:f>optellen!$H$3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optellen!$C$59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optellen!$H$59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D9-4F74-8DD3-FD5DEC63BFF4}"/>
            </c:ext>
          </c:extLst>
        </c:ser>
        <c:ser>
          <c:idx val="5"/>
          <c:order val="5"/>
          <c:tx>
            <c:strRef>
              <c:f>optellen!$I$3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optellen!$C$59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optellen!$I$59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D9-4F74-8DD3-FD5DEC63BFF4}"/>
            </c:ext>
          </c:extLst>
        </c:ser>
        <c:ser>
          <c:idx val="6"/>
          <c:order val="6"/>
          <c:tx>
            <c:strRef>
              <c:f>optellen!$J$3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optellen!$C$59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optellen!$J$59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AD9-4F74-8DD3-FD5DEC63BFF4}"/>
            </c:ext>
          </c:extLst>
        </c:ser>
        <c:ser>
          <c:idx val="7"/>
          <c:order val="7"/>
          <c:tx>
            <c:strRef>
              <c:f>optellen!$K$3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optellen!$C$59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optellen!$K$59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AD9-4F74-8DD3-FD5DEC63BFF4}"/>
            </c:ext>
          </c:extLst>
        </c:ser>
        <c:ser>
          <c:idx val="8"/>
          <c:order val="8"/>
          <c:tx>
            <c:strRef>
              <c:f>optellen!$L$3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optellen!$C$59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optellen!$L$59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AD9-4F74-8DD3-FD5DEC63BFF4}"/>
            </c:ext>
          </c:extLst>
        </c:ser>
        <c:ser>
          <c:idx val="9"/>
          <c:order val="9"/>
          <c:tx>
            <c:strRef>
              <c:f>optellen!$M$3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optellen!$C$59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optellen!$M$59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AD9-4F74-8DD3-FD5DEC63BFF4}"/>
            </c:ext>
          </c:extLst>
        </c:ser>
        <c:ser>
          <c:idx val="10"/>
          <c:order val="10"/>
          <c:tx>
            <c:strRef>
              <c:f>optellen!$N$3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optellen!$C$59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optellen!$N$59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AD9-4F74-8DD3-FD5DEC63BFF4}"/>
            </c:ext>
          </c:extLst>
        </c:ser>
        <c:ser>
          <c:idx val="11"/>
          <c:order val="11"/>
          <c:tx>
            <c:strRef>
              <c:f>optellen!$O$3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FFFF" mc:Ignorable="a14" a14:legacySpreadsheetColorIndex="35"/>
                </a:gs>
                <a:gs pos="100000">
                  <a:srgbClr xmlns:mc="http://schemas.openxmlformats.org/markup-compatibility/2006" xmlns:a14="http://schemas.microsoft.com/office/drawing/2010/main" val="007676" mc:Ignorable="a14" a14:legacySpreadsheetColorIndex="35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optellen!$C$59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optellen!$O$59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AD9-4F74-8DD3-FD5DEC63B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0215776"/>
        <c:axId val="1"/>
      </c:barChart>
      <c:catAx>
        <c:axId val="117021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1170215776"/>
        <c:crosses val="autoZero"/>
        <c:crossBetween val="between"/>
      </c:valAx>
      <c:spPr>
        <a:solidFill>
          <a:srgbClr val="CCCC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802974617101459"/>
          <c:y val="6.000209205292268E-2"/>
          <c:w val="0.11335613790829291"/>
          <c:h val="0.82752885289655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-3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323876082745064E-2"/>
          <c:y val="5.2501830546307346E-2"/>
          <c:w val="0.79445361059456132"/>
          <c:h val="0.840029288740917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aftrekken!$D$3</c:f>
              <c:strCache>
                <c:ptCount val="1"/>
                <c:pt idx="0">
                  <c:v>12-12-10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aftrekken!$C$59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aftrekken!$D$59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3-4083-990A-E0084B74E7A6}"/>
            </c:ext>
          </c:extLst>
        </c:ser>
        <c:ser>
          <c:idx val="1"/>
          <c:order val="1"/>
          <c:tx>
            <c:strRef>
              <c:f>aftrekken!$E$3</c:f>
              <c:strCache>
                <c:ptCount val="1"/>
                <c:pt idx="0">
                  <c:v>7-06-11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aftrekken!$C$59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aftrekken!$E$59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3-4083-990A-E0084B74E7A6}"/>
            </c:ext>
          </c:extLst>
        </c:ser>
        <c:ser>
          <c:idx val="2"/>
          <c:order val="2"/>
          <c:tx>
            <c:strRef>
              <c:f>aftrekken!$F$3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aftrekken!$C$59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aftrekken!$F$59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83-4083-990A-E0084B74E7A6}"/>
            </c:ext>
          </c:extLst>
        </c:ser>
        <c:ser>
          <c:idx val="3"/>
          <c:order val="3"/>
          <c:tx>
            <c:strRef>
              <c:f>aftrekken!$G$3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aftrekken!$C$59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aftrekken!$G$59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83-4083-990A-E0084B74E7A6}"/>
            </c:ext>
          </c:extLst>
        </c:ser>
        <c:ser>
          <c:idx val="4"/>
          <c:order val="4"/>
          <c:tx>
            <c:strRef>
              <c:f>aftrekken!$H$3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aftrekken!$C$59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aftrekken!$H$59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83-4083-990A-E0084B74E7A6}"/>
            </c:ext>
          </c:extLst>
        </c:ser>
        <c:ser>
          <c:idx val="5"/>
          <c:order val="5"/>
          <c:tx>
            <c:strRef>
              <c:f>aftrekken!$I$3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aftrekken!$C$59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aftrekken!$I$59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83-4083-990A-E0084B74E7A6}"/>
            </c:ext>
          </c:extLst>
        </c:ser>
        <c:ser>
          <c:idx val="6"/>
          <c:order val="6"/>
          <c:tx>
            <c:strRef>
              <c:f>aftrekken!$J$3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aftrekken!$C$59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aftrekken!$J$59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183-4083-990A-E0084B74E7A6}"/>
            </c:ext>
          </c:extLst>
        </c:ser>
        <c:ser>
          <c:idx val="7"/>
          <c:order val="7"/>
          <c:tx>
            <c:strRef>
              <c:f>aftrekken!$K$3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aftrekken!$C$59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aftrekken!$K$59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183-4083-990A-E0084B74E7A6}"/>
            </c:ext>
          </c:extLst>
        </c:ser>
        <c:ser>
          <c:idx val="8"/>
          <c:order val="8"/>
          <c:tx>
            <c:strRef>
              <c:f>aftrekken!$L$3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aftrekken!$C$59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aftrekken!$L$59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183-4083-990A-E0084B74E7A6}"/>
            </c:ext>
          </c:extLst>
        </c:ser>
        <c:ser>
          <c:idx val="9"/>
          <c:order val="9"/>
          <c:tx>
            <c:strRef>
              <c:f>aftrekken!$M$3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aftrekken!$C$59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aftrekken!$M$59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183-4083-990A-E0084B74E7A6}"/>
            </c:ext>
          </c:extLst>
        </c:ser>
        <c:ser>
          <c:idx val="10"/>
          <c:order val="10"/>
          <c:tx>
            <c:strRef>
              <c:f>aftrekken!$N$3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aftrekken!$C$59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aftrekken!$N$59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183-4083-990A-E0084B74E7A6}"/>
            </c:ext>
          </c:extLst>
        </c:ser>
        <c:ser>
          <c:idx val="11"/>
          <c:order val="11"/>
          <c:tx>
            <c:strRef>
              <c:f>aftrekken!$O$3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FFFF" mc:Ignorable="a14" a14:legacySpreadsheetColorIndex="35"/>
                </a:gs>
                <a:gs pos="100000">
                  <a:srgbClr xmlns:mc="http://schemas.openxmlformats.org/markup-compatibility/2006" xmlns:a14="http://schemas.microsoft.com/office/drawing/2010/main" val="007676" mc:Ignorable="a14" a14:legacySpreadsheetColorIndex="35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aftrekken!$C$59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aftrekken!$O$59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183-4083-990A-E0084B74E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0222848"/>
        <c:axId val="1"/>
      </c:barChart>
      <c:catAx>
        <c:axId val="117022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1170222848"/>
        <c:crosses val="autoZero"/>
        <c:crossBetween val="between"/>
      </c:valAx>
      <c:spPr>
        <a:solidFill>
          <a:srgbClr val="CCCC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610845569799267"/>
          <c:y val="6.2502179221794463E-2"/>
          <c:w val="0.11335613790829291"/>
          <c:h val="0.82752885289655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-3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323876082745064E-2"/>
          <c:y val="5.2501830546307346E-2"/>
          <c:w val="0.79445361059456132"/>
          <c:h val="0.840029288740917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keer!$D$3</c:f>
              <c:strCache>
                <c:ptCount val="1"/>
                <c:pt idx="0">
                  <c:v>12-12-10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keer!$C$59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keer!$D$59</c:f>
              <c:numCache>
                <c:formatCode>0%</c:formatCode>
                <c:ptCount val="1"/>
                <c:pt idx="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D2-4592-A02B-7195B575ED84}"/>
            </c:ext>
          </c:extLst>
        </c:ser>
        <c:ser>
          <c:idx val="1"/>
          <c:order val="1"/>
          <c:tx>
            <c:strRef>
              <c:f>keer!$E$3</c:f>
              <c:strCache>
                <c:ptCount val="1"/>
                <c:pt idx="0">
                  <c:v>7-06-11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keer!$C$59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keer!$E$59</c:f>
              <c:numCache>
                <c:formatCode>0%</c:formatCode>
                <c:ptCount val="1"/>
                <c:pt idx="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D2-4592-A02B-7195B575ED84}"/>
            </c:ext>
          </c:extLst>
        </c:ser>
        <c:ser>
          <c:idx val="2"/>
          <c:order val="2"/>
          <c:tx>
            <c:strRef>
              <c:f>keer!$F$3</c:f>
              <c:strCache>
                <c:ptCount val="1"/>
                <c:pt idx="0">
                  <c:v>12-02-22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keer!$C$59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keer!$F$59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D2-4592-A02B-7195B575ED84}"/>
            </c:ext>
          </c:extLst>
        </c:ser>
        <c:ser>
          <c:idx val="3"/>
          <c:order val="3"/>
          <c:tx>
            <c:strRef>
              <c:f>keer!$G$3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keer!$C$59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keer!$G$59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D2-4592-A02B-7195B575ED84}"/>
            </c:ext>
          </c:extLst>
        </c:ser>
        <c:ser>
          <c:idx val="4"/>
          <c:order val="4"/>
          <c:tx>
            <c:strRef>
              <c:f>keer!$H$3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keer!$C$59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keer!$H$59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D2-4592-A02B-7195B575ED84}"/>
            </c:ext>
          </c:extLst>
        </c:ser>
        <c:ser>
          <c:idx val="5"/>
          <c:order val="5"/>
          <c:tx>
            <c:strRef>
              <c:f>keer!$I$3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keer!$C$59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keer!$I$59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FD2-4592-A02B-7195B575ED84}"/>
            </c:ext>
          </c:extLst>
        </c:ser>
        <c:ser>
          <c:idx val="6"/>
          <c:order val="6"/>
          <c:tx>
            <c:strRef>
              <c:f>keer!$J$3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keer!$C$59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keer!$J$59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D2-4592-A02B-7195B575ED84}"/>
            </c:ext>
          </c:extLst>
        </c:ser>
        <c:ser>
          <c:idx val="7"/>
          <c:order val="7"/>
          <c:tx>
            <c:strRef>
              <c:f>keer!$K$3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keer!$C$59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keer!$K$59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FD2-4592-A02B-7195B575ED84}"/>
            </c:ext>
          </c:extLst>
        </c:ser>
        <c:ser>
          <c:idx val="8"/>
          <c:order val="8"/>
          <c:tx>
            <c:strRef>
              <c:f>keer!$L$3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keer!$C$59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keer!$L$59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FD2-4592-A02B-7195B575ED84}"/>
            </c:ext>
          </c:extLst>
        </c:ser>
        <c:ser>
          <c:idx val="9"/>
          <c:order val="9"/>
          <c:tx>
            <c:strRef>
              <c:f>keer!$M$3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keer!$C$59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keer!$M$59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FD2-4592-A02B-7195B575ED84}"/>
            </c:ext>
          </c:extLst>
        </c:ser>
        <c:ser>
          <c:idx val="10"/>
          <c:order val="10"/>
          <c:tx>
            <c:strRef>
              <c:f>keer!$N$3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keer!$C$59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keer!$N$59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FD2-4592-A02B-7195B575ED84}"/>
            </c:ext>
          </c:extLst>
        </c:ser>
        <c:ser>
          <c:idx val="11"/>
          <c:order val="11"/>
          <c:tx>
            <c:strRef>
              <c:f>keer!$O$3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FFFF" mc:Ignorable="a14" a14:legacySpreadsheetColorIndex="35"/>
                </a:gs>
                <a:gs pos="100000">
                  <a:srgbClr xmlns:mc="http://schemas.openxmlformats.org/markup-compatibility/2006" xmlns:a14="http://schemas.microsoft.com/office/drawing/2010/main" val="007676" mc:Ignorable="a14" a14:legacySpreadsheetColorIndex="35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keer!$C$59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keer!$O$59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FD2-4592-A02B-7195B575E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0217440"/>
        <c:axId val="1"/>
      </c:barChart>
      <c:catAx>
        <c:axId val="117021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1170217440"/>
        <c:crosses val="autoZero"/>
        <c:crossBetween val="between"/>
      </c:valAx>
      <c:spPr>
        <a:solidFill>
          <a:srgbClr val="CCCC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610845569799267"/>
          <c:y val="6.2502179221794463E-2"/>
          <c:w val="0.11335613790829291"/>
          <c:h val="0.82752885289655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-3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323876082745064E-2"/>
          <c:y val="5.2501830546307346E-2"/>
          <c:w val="0.79445361059456132"/>
          <c:h val="0.840029288740917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delen!$D$3</c:f>
              <c:strCache>
                <c:ptCount val="1"/>
                <c:pt idx="0">
                  <c:v>12-12-10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delen!$C$59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delen!$D$59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3E-4A18-AF84-C94BEB3FADEC}"/>
            </c:ext>
          </c:extLst>
        </c:ser>
        <c:ser>
          <c:idx val="1"/>
          <c:order val="1"/>
          <c:tx>
            <c:strRef>
              <c:f>delen!$E$3</c:f>
              <c:strCache>
                <c:ptCount val="1"/>
                <c:pt idx="0">
                  <c:v>7-06-11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delen!$C$59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delen!$E$59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3E-4A18-AF84-C94BEB3FADEC}"/>
            </c:ext>
          </c:extLst>
        </c:ser>
        <c:ser>
          <c:idx val="2"/>
          <c:order val="2"/>
          <c:tx>
            <c:strRef>
              <c:f>delen!$F$3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delen!$C$59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delen!$F$59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3E-4A18-AF84-C94BEB3FADEC}"/>
            </c:ext>
          </c:extLst>
        </c:ser>
        <c:ser>
          <c:idx val="3"/>
          <c:order val="3"/>
          <c:tx>
            <c:strRef>
              <c:f>delen!$G$3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delen!$C$59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delen!$G$59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3E-4A18-AF84-C94BEB3FADEC}"/>
            </c:ext>
          </c:extLst>
        </c:ser>
        <c:ser>
          <c:idx val="4"/>
          <c:order val="4"/>
          <c:tx>
            <c:strRef>
              <c:f>delen!$H$3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delen!$C$59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delen!$H$59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3E-4A18-AF84-C94BEB3FADEC}"/>
            </c:ext>
          </c:extLst>
        </c:ser>
        <c:ser>
          <c:idx val="5"/>
          <c:order val="5"/>
          <c:tx>
            <c:strRef>
              <c:f>delen!$I$3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delen!$C$59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delen!$I$59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F3E-4A18-AF84-C94BEB3FADEC}"/>
            </c:ext>
          </c:extLst>
        </c:ser>
        <c:ser>
          <c:idx val="6"/>
          <c:order val="6"/>
          <c:tx>
            <c:strRef>
              <c:f>delen!$J$3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delen!$C$59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delen!$J$59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F3E-4A18-AF84-C94BEB3FADEC}"/>
            </c:ext>
          </c:extLst>
        </c:ser>
        <c:ser>
          <c:idx val="7"/>
          <c:order val="7"/>
          <c:tx>
            <c:strRef>
              <c:f>delen!$K$3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delen!$C$59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delen!$K$59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F3E-4A18-AF84-C94BEB3FADEC}"/>
            </c:ext>
          </c:extLst>
        </c:ser>
        <c:ser>
          <c:idx val="8"/>
          <c:order val="8"/>
          <c:tx>
            <c:strRef>
              <c:f>delen!$L$3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delen!$C$59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delen!$L$59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F3E-4A18-AF84-C94BEB3FADEC}"/>
            </c:ext>
          </c:extLst>
        </c:ser>
        <c:ser>
          <c:idx val="9"/>
          <c:order val="9"/>
          <c:tx>
            <c:strRef>
              <c:f>delen!$M$3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delen!$C$59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delen!$M$59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F3E-4A18-AF84-C94BEB3FADEC}"/>
            </c:ext>
          </c:extLst>
        </c:ser>
        <c:ser>
          <c:idx val="10"/>
          <c:order val="10"/>
          <c:tx>
            <c:strRef>
              <c:f>delen!$N$3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delen!$C$59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delen!$N$59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F3E-4A18-AF84-C94BEB3FADEC}"/>
            </c:ext>
          </c:extLst>
        </c:ser>
        <c:ser>
          <c:idx val="11"/>
          <c:order val="11"/>
          <c:tx>
            <c:strRef>
              <c:f>delen!$O$3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FFFF" mc:Ignorable="a14" a14:legacySpreadsheetColorIndex="35"/>
                </a:gs>
                <a:gs pos="100000">
                  <a:srgbClr xmlns:mc="http://schemas.openxmlformats.org/markup-compatibility/2006" xmlns:a14="http://schemas.microsoft.com/office/drawing/2010/main" val="007676" mc:Ignorable="a14" a14:legacySpreadsheetColorIndex="35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delen!$C$59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delen!$O$59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F3E-4A18-AF84-C94BEB3FA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0217024"/>
        <c:axId val="1"/>
      </c:barChart>
      <c:catAx>
        <c:axId val="117021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1170217024"/>
        <c:crosses val="autoZero"/>
        <c:crossBetween val="between"/>
      </c:valAx>
      <c:spPr>
        <a:solidFill>
          <a:srgbClr val="CCCC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610845569799267"/>
          <c:y val="6.2502179221794463E-2"/>
          <c:w val="0.11335613790829291"/>
          <c:h val="0.82752885289655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-3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leerlingprofiel!$F$3:$I$3</c:f>
              <c:strCache>
                <c:ptCount val="4"/>
                <c:pt idx="0">
                  <c:v>optellen</c:v>
                </c:pt>
                <c:pt idx="1">
                  <c:v>aftrekken</c:v>
                </c:pt>
                <c:pt idx="2">
                  <c:v>keer</c:v>
                </c:pt>
                <c:pt idx="3">
                  <c:v>delen</c:v>
                </c:pt>
              </c:strCache>
            </c:strRef>
          </c:cat>
          <c:val>
            <c:numRef>
              <c:f>leerlingprofiel!$F$20:$I$20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F2-4F1F-A292-CC2D9E86FB17}"/>
            </c:ext>
          </c:extLst>
        </c:ser>
        <c:ser>
          <c:idx val="1"/>
          <c:order val="1"/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leerlingprofiel!$F$3:$I$3</c:f>
              <c:strCache>
                <c:ptCount val="4"/>
                <c:pt idx="0">
                  <c:v>optellen</c:v>
                </c:pt>
                <c:pt idx="1">
                  <c:v>aftrekken</c:v>
                </c:pt>
                <c:pt idx="2">
                  <c:v>keer</c:v>
                </c:pt>
                <c:pt idx="3">
                  <c:v>delen</c:v>
                </c:pt>
              </c:strCache>
            </c:strRef>
          </c:cat>
          <c:val>
            <c:numRef>
              <c:f>leerlingprofiel!$F$22:$I$22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F2-4F1F-A292-CC2D9E86FB17}"/>
            </c:ext>
          </c:extLst>
        </c:ser>
        <c:ser>
          <c:idx val="2"/>
          <c:order val="2"/>
          <c:spPr>
            <a:solidFill>
              <a:srgbClr val="99FF66"/>
            </a:solidFill>
            <a:ln>
              <a:noFill/>
            </a:ln>
            <a:effectLst/>
          </c:spPr>
          <c:invertIfNegative val="0"/>
          <c:cat>
            <c:strRef>
              <c:f>leerlingprofiel!$F$3:$I$3</c:f>
              <c:strCache>
                <c:ptCount val="4"/>
                <c:pt idx="0">
                  <c:v>optellen</c:v>
                </c:pt>
                <c:pt idx="1">
                  <c:v>aftrekken</c:v>
                </c:pt>
                <c:pt idx="2">
                  <c:v>keer</c:v>
                </c:pt>
                <c:pt idx="3">
                  <c:v>delen</c:v>
                </c:pt>
              </c:strCache>
            </c:strRef>
          </c:cat>
          <c:val>
            <c:numRef>
              <c:f>leerlingprofiel!$F$24:$I$24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F2-4F1F-A292-CC2D9E86FB17}"/>
            </c:ext>
          </c:extLst>
        </c:ser>
        <c:ser>
          <c:idx val="3"/>
          <c:order val="3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leerlingprofiel!$F$3:$I$3</c:f>
              <c:strCache>
                <c:ptCount val="4"/>
                <c:pt idx="0">
                  <c:v>optellen</c:v>
                </c:pt>
                <c:pt idx="1">
                  <c:v>aftrekken</c:v>
                </c:pt>
                <c:pt idx="2">
                  <c:v>keer</c:v>
                </c:pt>
                <c:pt idx="3">
                  <c:v>delen</c:v>
                </c:pt>
              </c:strCache>
            </c:strRef>
          </c:cat>
          <c:val>
            <c:numRef>
              <c:f>leerlingprofiel!$F$26:$I$26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F2-4F1F-A292-CC2D9E86F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7484576"/>
        <c:axId val="1607485408"/>
      </c:barChart>
      <c:catAx>
        <c:axId val="160748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607485408"/>
        <c:crosses val="autoZero"/>
        <c:auto val="1"/>
        <c:lblAlgn val="ctr"/>
        <c:lblOffset val="100"/>
        <c:noMultiLvlLbl val="0"/>
      </c:catAx>
      <c:valAx>
        <c:axId val="160748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60748457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keer!A1"/><Relationship Id="rId7" Type="http://schemas.openxmlformats.org/officeDocument/2006/relationships/hyperlink" Target="http://www.meesterharrie.nl" TargetMode="External"/><Relationship Id="rId2" Type="http://schemas.openxmlformats.org/officeDocument/2006/relationships/hyperlink" Target="#aftrekken!A1"/><Relationship Id="rId1" Type="http://schemas.openxmlformats.org/officeDocument/2006/relationships/hyperlink" Target="#optellen!A1"/><Relationship Id="rId6" Type="http://schemas.openxmlformats.org/officeDocument/2006/relationships/hyperlink" Target="#namen!A1"/><Relationship Id="rId5" Type="http://schemas.openxmlformats.org/officeDocument/2006/relationships/hyperlink" Target="#leerlingprofiel!A1"/><Relationship Id="rId4" Type="http://schemas.openxmlformats.org/officeDocument/2006/relationships/hyperlink" Target="#delen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eesterharrie.nl" TargetMode="External"/><Relationship Id="rId3" Type="http://schemas.openxmlformats.org/officeDocument/2006/relationships/hyperlink" Target="#optellen!A1"/><Relationship Id="rId7" Type="http://schemas.openxmlformats.org/officeDocument/2006/relationships/hyperlink" Target="#leerlingprofiel!A1"/><Relationship Id="rId2" Type="http://schemas.openxmlformats.org/officeDocument/2006/relationships/hyperlink" Target="#namen!A1"/><Relationship Id="rId1" Type="http://schemas.openxmlformats.org/officeDocument/2006/relationships/chart" Target="../charts/chart1.xml"/><Relationship Id="rId6" Type="http://schemas.openxmlformats.org/officeDocument/2006/relationships/hyperlink" Target="#delen!A1"/><Relationship Id="rId5" Type="http://schemas.openxmlformats.org/officeDocument/2006/relationships/hyperlink" Target="#keer!A1"/><Relationship Id="rId4" Type="http://schemas.openxmlformats.org/officeDocument/2006/relationships/hyperlink" Target="#aftrekken!A1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eesterharrie.nl" TargetMode="External"/><Relationship Id="rId3" Type="http://schemas.openxmlformats.org/officeDocument/2006/relationships/hyperlink" Target="#aftrekken!A1"/><Relationship Id="rId7" Type="http://schemas.openxmlformats.org/officeDocument/2006/relationships/hyperlink" Target="#namen!A1"/><Relationship Id="rId2" Type="http://schemas.openxmlformats.org/officeDocument/2006/relationships/hyperlink" Target="#optellen!A1"/><Relationship Id="rId1" Type="http://schemas.openxmlformats.org/officeDocument/2006/relationships/chart" Target="../charts/chart2.xml"/><Relationship Id="rId6" Type="http://schemas.openxmlformats.org/officeDocument/2006/relationships/hyperlink" Target="#leerlingprofiel!A1"/><Relationship Id="rId5" Type="http://schemas.openxmlformats.org/officeDocument/2006/relationships/hyperlink" Target="#delen!A1"/><Relationship Id="rId4" Type="http://schemas.openxmlformats.org/officeDocument/2006/relationships/hyperlink" Target="#keer!A1"/><Relationship Id="rId9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eesterharrie.nl" TargetMode="External"/><Relationship Id="rId3" Type="http://schemas.openxmlformats.org/officeDocument/2006/relationships/hyperlink" Target="#aftrekken!A1"/><Relationship Id="rId7" Type="http://schemas.openxmlformats.org/officeDocument/2006/relationships/hyperlink" Target="#namen!A1"/><Relationship Id="rId2" Type="http://schemas.openxmlformats.org/officeDocument/2006/relationships/hyperlink" Target="#optellen!A1"/><Relationship Id="rId1" Type="http://schemas.openxmlformats.org/officeDocument/2006/relationships/chart" Target="../charts/chart3.xml"/><Relationship Id="rId6" Type="http://schemas.openxmlformats.org/officeDocument/2006/relationships/hyperlink" Target="#leerlingprofiel!A1"/><Relationship Id="rId5" Type="http://schemas.openxmlformats.org/officeDocument/2006/relationships/hyperlink" Target="#delen!A1"/><Relationship Id="rId4" Type="http://schemas.openxmlformats.org/officeDocument/2006/relationships/hyperlink" Target="#keer!A1"/><Relationship Id="rId9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eesterharrie.nl" TargetMode="External"/><Relationship Id="rId3" Type="http://schemas.openxmlformats.org/officeDocument/2006/relationships/hyperlink" Target="#aftrekken!A1"/><Relationship Id="rId7" Type="http://schemas.openxmlformats.org/officeDocument/2006/relationships/hyperlink" Target="#namen!A1"/><Relationship Id="rId2" Type="http://schemas.openxmlformats.org/officeDocument/2006/relationships/hyperlink" Target="#optellen!A1"/><Relationship Id="rId1" Type="http://schemas.openxmlformats.org/officeDocument/2006/relationships/chart" Target="../charts/chart4.xml"/><Relationship Id="rId6" Type="http://schemas.openxmlformats.org/officeDocument/2006/relationships/hyperlink" Target="#leerlingprofiel!A1"/><Relationship Id="rId5" Type="http://schemas.openxmlformats.org/officeDocument/2006/relationships/hyperlink" Target="#delen!A1"/><Relationship Id="rId4" Type="http://schemas.openxmlformats.org/officeDocument/2006/relationships/hyperlink" Target="#keer!A1"/><Relationship Id="rId9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eesterharrie.nl" TargetMode="External"/><Relationship Id="rId3" Type="http://schemas.openxmlformats.org/officeDocument/2006/relationships/hyperlink" Target="#aftrekken!A1"/><Relationship Id="rId7" Type="http://schemas.openxmlformats.org/officeDocument/2006/relationships/hyperlink" Target="#namen!A1"/><Relationship Id="rId2" Type="http://schemas.openxmlformats.org/officeDocument/2006/relationships/hyperlink" Target="#optellen!A1"/><Relationship Id="rId1" Type="http://schemas.openxmlformats.org/officeDocument/2006/relationships/chart" Target="../charts/chart5.xml"/><Relationship Id="rId6" Type="http://schemas.openxmlformats.org/officeDocument/2006/relationships/hyperlink" Target="#leerlingprofiel!A1"/><Relationship Id="rId5" Type="http://schemas.openxmlformats.org/officeDocument/2006/relationships/hyperlink" Target="#delen!A1"/><Relationship Id="rId4" Type="http://schemas.openxmlformats.org/officeDocument/2006/relationships/hyperlink" Target="#keer!A1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17930</xdr:colOff>
      <xdr:row>1</xdr:row>
      <xdr:rowOff>0</xdr:rowOff>
    </xdr:from>
    <xdr:to>
      <xdr:col>6</xdr:col>
      <xdr:colOff>489323</xdr:colOff>
      <xdr:row>3</xdr:row>
      <xdr:rowOff>123265</xdr:rowOff>
    </xdr:to>
    <xdr:sp macro="" textlink="">
      <xdr:nvSpPr>
        <xdr:cNvPr id="2" name="Afgeronde rechthoek 1">
          <a:extLst>
            <a:ext uri="{FF2B5EF4-FFF2-40B4-BE49-F238E27FC236}">
              <a16:creationId xmlns:a16="http://schemas.microsoft.com/office/drawing/2014/main" id="{76BEF551-688C-4FE5-8269-9DE02821FA3D}"/>
            </a:ext>
          </a:extLst>
        </xdr:cNvPr>
        <xdr:cNvSpPr/>
      </xdr:nvSpPr>
      <xdr:spPr bwMode="auto">
        <a:xfrm>
          <a:off x="3058459" y="164353"/>
          <a:ext cx="1696570" cy="43703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snel naar:</a:t>
          </a:r>
        </a:p>
      </xdr:txBody>
    </xdr:sp>
    <xdr:clientData/>
  </xdr:twoCellAnchor>
  <xdr:twoCellAnchor>
    <xdr:from>
      <xdr:col>4</xdr:col>
      <xdr:colOff>2242</xdr:colOff>
      <xdr:row>4</xdr:row>
      <xdr:rowOff>118782</xdr:rowOff>
    </xdr:from>
    <xdr:to>
      <xdr:col>6</xdr:col>
      <xdr:colOff>473635</xdr:colOff>
      <xdr:row>7</xdr:row>
      <xdr:rowOff>85165</xdr:rowOff>
    </xdr:to>
    <xdr:sp macro="" textlink="">
      <xdr:nvSpPr>
        <xdr:cNvPr id="3" name="Afgeronde rechthoek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E90B25-49D1-4795-843B-16000B5B6567}"/>
            </a:ext>
          </a:extLst>
        </xdr:cNvPr>
        <xdr:cNvSpPr/>
      </xdr:nvSpPr>
      <xdr:spPr bwMode="auto">
        <a:xfrm>
          <a:off x="3042771" y="753782"/>
          <a:ext cx="1696570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plus</a:t>
          </a:r>
        </a:p>
      </xdr:txBody>
    </xdr:sp>
    <xdr:clientData fPrintsWithSheet="0"/>
  </xdr:twoCellAnchor>
  <xdr:twoCellAnchor>
    <xdr:from>
      <xdr:col>4</xdr:col>
      <xdr:colOff>20171</xdr:colOff>
      <xdr:row>8</xdr:row>
      <xdr:rowOff>125506</xdr:rowOff>
    </xdr:from>
    <xdr:to>
      <xdr:col>6</xdr:col>
      <xdr:colOff>491564</xdr:colOff>
      <xdr:row>11</xdr:row>
      <xdr:rowOff>91889</xdr:rowOff>
    </xdr:to>
    <xdr:sp macro="" textlink="">
      <xdr:nvSpPr>
        <xdr:cNvPr id="4" name="Afgeronde rechthoek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1CBAAA-0A89-4952-AF69-2B7398636176}"/>
            </a:ext>
          </a:extLst>
        </xdr:cNvPr>
        <xdr:cNvSpPr/>
      </xdr:nvSpPr>
      <xdr:spPr bwMode="auto">
        <a:xfrm>
          <a:off x="3060700" y="1388035"/>
          <a:ext cx="1696570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min</a:t>
          </a:r>
        </a:p>
      </xdr:txBody>
    </xdr:sp>
    <xdr:clientData fPrintsWithSheet="0"/>
  </xdr:twoCellAnchor>
  <xdr:twoCellAnchor>
    <xdr:from>
      <xdr:col>4</xdr:col>
      <xdr:colOff>4483</xdr:colOff>
      <xdr:row>12</xdr:row>
      <xdr:rowOff>132229</xdr:rowOff>
    </xdr:from>
    <xdr:to>
      <xdr:col>6</xdr:col>
      <xdr:colOff>475876</xdr:colOff>
      <xdr:row>15</xdr:row>
      <xdr:rowOff>98612</xdr:rowOff>
    </xdr:to>
    <xdr:sp macro="" textlink="">
      <xdr:nvSpPr>
        <xdr:cNvPr id="5" name="Afgeronde rechthoek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2785C82-56BA-42CD-B8EB-01A45EC379BA}"/>
            </a:ext>
          </a:extLst>
        </xdr:cNvPr>
        <xdr:cNvSpPr/>
      </xdr:nvSpPr>
      <xdr:spPr bwMode="auto">
        <a:xfrm>
          <a:off x="3045012" y="2022288"/>
          <a:ext cx="1696570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keer</a:t>
          </a:r>
        </a:p>
      </xdr:txBody>
    </xdr:sp>
    <xdr:clientData fPrintsWithSheet="0"/>
  </xdr:twoCellAnchor>
  <xdr:twoCellAnchor>
    <xdr:from>
      <xdr:col>4</xdr:col>
      <xdr:colOff>0</xdr:colOff>
      <xdr:row>17</xdr:row>
      <xdr:rowOff>4482</xdr:rowOff>
    </xdr:from>
    <xdr:to>
      <xdr:col>6</xdr:col>
      <xdr:colOff>471393</xdr:colOff>
      <xdr:row>19</xdr:row>
      <xdr:rowOff>127748</xdr:rowOff>
    </xdr:to>
    <xdr:sp macro="" textlink="">
      <xdr:nvSpPr>
        <xdr:cNvPr id="6" name="Afgeronde rechthoek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98C1195-57DE-485F-BCCF-E31B7B7E9B92}"/>
            </a:ext>
          </a:extLst>
        </xdr:cNvPr>
        <xdr:cNvSpPr/>
      </xdr:nvSpPr>
      <xdr:spPr bwMode="auto">
        <a:xfrm>
          <a:off x="3040529" y="2678953"/>
          <a:ext cx="1696570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delen</a:t>
          </a:r>
        </a:p>
      </xdr:txBody>
    </xdr:sp>
    <xdr:clientData fPrintsWithSheet="0"/>
  </xdr:twoCellAnchor>
  <xdr:twoCellAnchor>
    <xdr:from>
      <xdr:col>4</xdr:col>
      <xdr:colOff>6723</xdr:colOff>
      <xdr:row>20</xdr:row>
      <xdr:rowOff>145677</xdr:rowOff>
    </xdr:from>
    <xdr:to>
      <xdr:col>6</xdr:col>
      <xdr:colOff>478116</xdr:colOff>
      <xdr:row>23</xdr:row>
      <xdr:rowOff>112060</xdr:rowOff>
    </xdr:to>
    <xdr:sp macro="" textlink="">
      <xdr:nvSpPr>
        <xdr:cNvPr id="7" name="Afgeronde rechthoek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1E7682B-933E-4B45-8EA3-3D7693C84F93}"/>
            </a:ext>
          </a:extLst>
        </xdr:cNvPr>
        <xdr:cNvSpPr/>
      </xdr:nvSpPr>
      <xdr:spPr bwMode="auto">
        <a:xfrm>
          <a:off x="3047252" y="3290795"/>
          <a:ext cx="1696570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leerlingprofiel</a:t>
          </a:r>
        </a:p>
      </xdr:txBody>
    </xdr:sp>
    <xdr:clientData fPrintsWithSheet="0"/>
  </xdr:twoCellAnchor>
  <xdr:twoCellAnchor>
    <xdr:from>
      <xdr:col>4</xdr:col>
      <xdr:colOff>24654</xdr:colOff>
      <xdr:row>24</xdr:row>
      <xdr:rowOff>141194</xdr:rowOff>
    </xdr:from>
    <xdr:to>
      <xdr:col>6</xdr:col>
      <xdr:colOff>496047</xdr:colOff>
      <xdr:row>27</xdr:row>
      <xdr:rowOff>107577</xdr:rowOff>
    </xdr:to>
    <xdr:sp macro="" textlink="">
      <xdr:nvSpPr>
        <xdr:cNvPr id="8" name="Afgeronde rechthoek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0426A90-0352-4F1F-826C-2A21C217B72C}"/>
            </a:ext>
          </a:extLst>
        </xdr:cNvPr>
        <xdr:cNvSpPr/>
      </xdr:nvSpPr>
      <xdr:spPr bwMode="auto">
        <a:xfrm>
          <a:off x="3065183" y="3913841"/>
          <a:ext cx="1696570" cy="43703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namenblad</a:t>
          </a:r>
        </a:p>
      </xdr:txBody>
    </xdr:sp>
    <xdr:clientData/>
  </xdr:twoCellAnchor>
  <xdr:twoCellAnchor editAs="oneCell">
    <xdr:from>
      <xdr:col>7</xdr:col>
      <xdr:colOff>597647</xdr:colOff>
      <xdr:row>21</xdr:row>
      <xdr:rowOff>89647</xdr:rowOff>
    </xdr:from>
    <xdr:to>
      <xdr:col>9</xdr:col>
      <xdr:colOff>437776</xdr:colOff>
      <xdr:row>27</xdr:row>
      <xdr:rowOff>107705</xdr:rowOff>
    </xdr:to>
    <xdr:pic>
      <xdr:nvPicPr>
        <xdr:cNvPr id="10" name="Afbeelding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9BCF01B-1CC5-440C-B915-4CB52E711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5941" y="3391647"/>
          <a:ext cx="1065306" cy="959352"/>
        </a:xfrm>
        <a:prstGeom prst="rect">
          <a:avLst/>
        </a:prstGeom>
        <a:noFill/>
        <a:effectLst>
          <a:outerShdw blurRad="50800" dist="38100" dir="16200000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 extrusionH="76200">
          <a:bevelT/>
          <a:extrusionClr>
            <a:schemeClr val="tx1">
              <a:lumMod val="50000"/>
              <a:lumOff val="50000"/>
            </a:schemeClr>
          </a:extrusion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55</xdr:row>
      <xdr:rowOff>0</xdr:rowOff>
    </xdr:from>
    <xdr:to>
      <xdr:col>27</xdr:col>
      <xdr:colOff>0</xdr:colOff>
      <xdr:row>71</xdr:row>
      <xdr:rowOff>0</xdr:rowOff>
    </xdr:to>
    <xdr:graphicFrame macro="">
      <xdr:nvGraphicFramePr>
        <xdr:cNvPr id="15361" name="Grafiek 1">
          <a:extLst>
            <a:ext uri="{FF2B5EF4-FFF2-40B4-BE49-F238E27FC236}">
              <a16:creationId xmlns:a16="http://schemas.microsoft.com/office/drawing/2014/main" id="{AD55F4A6-4493-4CB0-9526-67571ED82C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24654</xdr:colOff>
      <xdr:row>25</xdr:row>
      <xdr:rowOff>103841</xdr:rowOff>
    </xdr:from>
    <xdr:to>
      <xdr:col>30</xdr:col>
      <xdr:colOff>436283</xdr:colOff>
      <xdr:row>28</xdr:row>
      <xdr:rowOff>70224</xdr:rowOff>
    </xdr:to>
    <xdr:sp macro="" textlink="">
      <xdr:nvSpPr>
        <xdr:cNvPr id="17" name="Afgeronde rechthoek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B608FD-9EC3-4D1A-9357-F00A808AEC7B}"/>
            </a:ext>
          </a:extLst>
        </xdr:cNvPr>
        <xdr:cNvSpPr/>
      </xdr:nvSpPr>
      <xdr:spPr bwMode="auto">
        <a:xfrm>
          <a:off x="7965889" y="5191312"/>
          <a:ext cx="1696570" cy="43703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namenblad</a:t>
          </a:r>
        </a:p>
      </xdr:txBody>
    </xdr:sp>
    <xdr:clientData/>
  </xdr:twoCellAnchor>
  <xdr:twoCellAnchor>
    <xdr:from>
      <xdr:col>28</xdr:col>
      <xdr:colOff>17930</xdr:colOff>
      <xdr:row>3</xdr:row>
      <xdr:rowOff>0</xdr:rowOff>
    </xdr:from>
    <xdr:to>
      <xdr:col>30</xdr:col>
      <xdr:colOff>429559</xdr:colOff>
      <xdr:row>4</xdr:row>
      <xdr:rowOff>183030</xdr:rowOff>
    </xdr:to>
    <xdr:sp macro="" textlink="">
      <xdr:nvSpPr>
        <xdr:cNvPr id="19" name="Afgeronde rechthoek 1">
          <a:extLst>
            <a:ext uri="{FF2B5EF4-FFF2-40B4-BE49-F238E27FC236}">
              <a16:creationId xmlns:a16="http://schemas.microsoft.com/office/drawing/2014/main" id="{58ECE1B3-4E35-4413-A1E5-A8B4F103655F}"/>
            </a:ext>
          </a:extLst>
        </xdr:cNvPr>
        <xdr:cNvSpPr/>
      </xdr:nvSpPr>
      <xdr:spPr bwMode="auto">
        <a:xfrm>
          <a:off x="7959165" y="1441824"/>
          <a:ext cx="1696570" cy="43703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snel naar:</a:t>
          </a:r>
        </a:p>
      </xdr:txBody>
    </xdr:sp>
    <xdr:clientData/>
  </xdr:twoCellAnchor>
  <xdr:twoCellAnchor>
    <xdr:from>
      <xdr:col>28</xdr:col>
      <xdr:colOff>2242</xdr:colOff>
      <xdr:row>5</xdr:row>
      <xdr:rowOff>81429</xdr:rowOff>
    </xdr:from>
    <xdr:to>
      <xdr:col>30</xdr:col>
      <xdr:colOff>413871</xdr:colOff>
      <xdr:row>8</xdr:row>
      <xdr:rowOff>47812</xdr:rowOff>
    </xdr:to>
    <xdr:sp macro="" textlink="">
      <xdr:nvSpPr>
        <xdr:cNvPr id="20" name="Afgeronde rechthoek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C59EC40-E19D-425B-9A11-14C1EE55C501}"/>
            </a:ext>
          </a:extLst>
        </xdr:cNvPr>
        <xdr:cNvSpPr/>
      </xdr:nvSpPr>
      <xdr:spPr bwMode="auto">
        <a:xfrm>
          <a:off x="7943477" y="2031253"/>
          <a:ext cx="1696570" cy="437030"/>
        </a:xfrm>
        <a:prstGeom prst="roundRect">
          <a:avLst/>
        </a:prstGeom>
        <a:solidFill>
          <a:srgbClr val="C00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>
              <a:solidFill>
                <a:schemeClr val="bg1"/>
              </a:solidFill>
            </a:rPr>
            <a:t>plus</a:t>
          </a:r>
        </a:p>
      </xdr:txBody>
    </xdr:sp>
    <xdr:clientData fPrintsWithSheet="0"/>
  </xdr:twoCellAnchor>
  <xdr:twoCellAnchor>
    <xdr:from>
      <xdr:col>28</xdr:col>
      <xdr:colOff>20171</xdr:colOff>
      <xdr:row>9</xdr:row>
      <xdr:rowOff>88153</xdr:rowOff>
    </xdr:from>
    <xdr:to>
      <xdr:col>30</xdr:col>
      <xdr:colOff>431800</xdr:colOff>
      <xdr:row>12</xdr:row>
      <xdr:rowOff>54536</xdr:rowOff>
    </xdr:to>
    <xdr:sp macro="" textlink="">
      <xdr:nvSpPr>
        <xdr:cNvPr id="21" name="Afgeronde rechthoek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98ED260-3FE0-4170-8D58-754371A10F77}"/>
            </a:ext>
          </a:extLst>
        </xdr:cNvPr>
        <xdr:cNvSpPr/>
      </xdr:nvSpPr>
      <xdr:spPr bwMode="auto">
        <a:xfrm>
          <a:off x="7961406" y="2665506"/>
          <a:ext cx="1696570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min</a:t>
          </a:r>
        </a:p>
      </xdr:txBody>
    </xdr:sp>
    <xdr:clientData fPrintsWithSheet="0"/>
  </xdr:twoCellAnchor>
  <xdr:twoCellAnchor>
    <xdr:from>
      <xdr:col>28</xdr:col>
      <xdr:colOff>4483</xdr:colOff>
      <xdr:row>13</xdr:row>
      <xdr:rowOff>94877</xdr:rowOff>
    </xdr:from>
    <xdr:to>
      <xdr:col>30</xdr:col>
      <xdr:colOff>416112</xdr:colOff>
      <xdr:row>16</xdr:row>
      <xdr:rowOff>61260</xdr:rowOff>
    </xdr:to>
    <xdr:sp macro="" textlink="">
      <xdr:nvSpPr>
        <xdr:cNvPr id="22" name="Afgeronde rechthoek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5259D50-41A7-4F10-830D-75655F7DE803}"/>
            </a:ext>
          </a:extLst>
        </xdr:cNvPr>
        <xdr:cNvSpPr/>
      </xdr:nvSpPr>
      <xdr:spPr bwMode="auto">
        <a:xfrm>
          <a:off x="7945718" y="3299759"/>
          <a:ext cx="1696570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keer</a:t>
          </a:r>
        </a:p>
      </xdr:txBody>
    </xdr:sp>
    <xdr:clientData fPrintsWithSheet="0"/>
  </xdr:twoCellAnchor>
  <xdr:twoCellAnchor>
    <xdr:from>
      <xdr:col>28</xdr:col>
      <xdr:colOff>0</xdr:colOff>
      <xdr:row>17</xdr:row>
      <xdr:rowOff>124012</xdr:rowOff>
    </xdr:from>
    <xdr:to>
      <xdr:col>30</xdr:col>
      <xdr:colOff>411629</xdr:colOff>
      <xdr:row>20</xdr:row>
      <xdr:rowOff>90395</xdr:rowOff>
    </xdr:to>
    <xdr:sp macro="" textlink="">
      <xdr:nvSpPr>
        <xdr:cNvPr id="23" name="Afgeronde rechthoek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BE9E564-4642-499E-B213-DFD136437288}"/>
            </a:ext>
          </a:extLst>
        </xdr:cNvPr>
        <xdr:cNvSpPr/>
      </xdr:nvSpPr>
      <xdr:spPr bwMode="auto">
        <a:xfrm>
          <a:off x="7941235" y="3956424"/>
          <a:ext cx="1696570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delen</a:t>
          </a:r>
        </a:p>
      </xdr:txBody>
    </xdr:sp>
    <xdr:clientData fPrintsWithSheet="0"/>
  </xdr:twoCellAnchor>
  <xdr:twoCellAnchor>
    <xdr:from>
      <xdr:col>28</xdr:col>
      <xdr:colOff>6723</xdr:colOff>
      <xdr:row>21</xdr:row>
      <xdr:rowOff>108325</xdr:rowOff>
    </xdr:from>
    <xdr:to>
      <xdr:col>30</xdr:col>
      <xdr:colOff>418352</xdr:colOff>
      <xdr:row>24</xdr:row>
      <xdr:rowOff>74708</xdr:rowOff>
    </xdr:to>
    <xdr:sp macro="" textlink="">
      <xdr:nvSpPr>
        <xdr:cNvPr id="24" name="Afgeronde rechthoek 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420931B-9DD0-4004-9C6C-F8ABB4A47689}"/>
            </a:ext>
          </a:extLst>
        </xdr:cNvPr>
        <xdr:cNvSpPr/>
      </xdr:nvSpPr>
      <xdr:spPr bwMode="auto">
        <a:xfrm>
          <a:off x="7947958" y="4568266"/>
          <a:ext cx="1696570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leerlingprofiel</a:t>
          </a:r>
        </a:p>
      </xdr:txBody>
    </xdr:sp>
    <xdr:clientData fPrintsWithSheet="0"/>
  </xdr:twoCellAnchor>
  <xdr:twoCellAnchor editAs="oneCell">
    <xdr:from>
      <xdr:col>32</xdr:col>
      <xdr:colOff>0</xdr:colOff>
      <xdr:row>21</xdr:row>
      <xdr:rowOff>141942</xdr:rowOff>
    </xdr:from>
    <xdr:to>
      <xdr:col>33</xdr:col>
      <xdr:colOff>422836</xdr:colOff>
      <xdr:row>28</xdr:row>
      <xdr:rowOff>3117</xdr:rowOff>
    </xdr:to>
    <xdr:pic>
      <xdr:nvPicPr>
        <xdr:cNvPr id="27" name="Afbeelding 2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6597780-693B-44B4-8331-5B39E6BFB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1118" y="4601883"/>
          <a:ext cx="1065306" cy="959352"/>
        </a:xfrm>
        <a:prstGeom prst="rect">
          <a:avLst/>
        </a:prstGeom>
        <a:noFill/>
        <a:effectLst>
          <a:outerShdw blurRad="50800" dist="38100" dir="16200000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 extrusionH="76200">
          <a:bevelT/>
          <a:extrusionClr>
            <a:schemeClr val="tx1">
              <a:lumMod val="50000"/>
              <a:lumOff val="50000"/>
            </a:schemeClr>
          </a:extrusion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55</xdr:row>
      <xdr:rowOff>0</xdr:rowOff>
    </xdr:from>
    <xdr:to>
      <xdr:col>27</xdr:col>
      <xdr:colOff>0</xdr:colOff>
      <xdr:row>71</xdr:row>
      <xdr:rowOff>0</xdr:rowOff>
    </xdr:to>
    <xdr:graphicFrame macro="">
      <xdr:nvGraphicFramePr>
        <xdr:cNvPr id="25601" name="Grafiek 1">
          <a:extLst>
            <a:ext uri="{FF2B5EF4-FFF2-40B4-BE49-F238E27FC236}">
              <a16:creationId xmlns:a16="http://schemas.microsoft.com/office/drawing/2014/main" id="{B64669E7-EE09-4A04-A8A2-A07ACD59D6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17930</xdr:colOff>
      <xdr:row>3</xdr:row>
      <xdr:rowOff>0</xdr:rowOff>
    </xdr:from>
    <xdr:to>
      <xdr:col>30</xdr:col>
      <xdr:colOff>429559</xdr:colOff>
      <xdr:row>4</xdr:row>
      <xdr:rowOff>183030</xdr:rowOff>
    </xdr:to>
    <xdr:sp macro="" textlink="">
      <xdr:nvSpPr>
        <xdr:cNvPr id="3" name="Afgeronde rechthoek 1">
          <a:extLst>
            <a:ext uri="{FF2B5EF4-FFF2-40B4-BE49-F238E27FC236}">
              <a16:creationId xmlns:a16="http://schemas.microsoft.com/office/drawing/2014/main" id="{A3222A27-DECB-4139-B6A0-7601671E5C2E}"/>
            </a:ext>
          </a:extLst>
        </xdr:cNvPr>
        <xdr:cNvSpPr/>
      </xdr:nvSpPr>
      <xdr:spPr bwMode="auto">
        <a:xfrm>
          <a:off x="7959165" y="1441824"/>
          <a:ext cx="1696570" cy="43703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snel naar:</a:t>
          </a:r>
        </a:p>
      </xdr:txBody>
    </xdr:sp>
    <xdr:clientData/>
  </xdr:twoCellAnchor>
  <xdr:twoCellAnchor>
    <xdr:from>
      <xdr:col>28</xdr:col>
      <xdr:colOff>2242</xdr:colOff>
      <xdr:row>5</xdr:row>
      <xdr:rowOff>81429</xdr:rowOff>
    </xdr:from>
    <xdr:to>
      <xdr:col>30</xdr:col>
      <xdr:colOff>413871</xdr:colOff>
      <xdr:row>8</xdr:row>
      <xdr:rowOff>47812</xdr:rowOff>
    </xdr:to>
    <xdr:sp macro="" textlink="">
      <xdr:nvSpPr>
        <xdr:cNvPr id="4" name="Afgeronde rechthoek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D70196-E1B5-4D7A-A8E1-BBAD6DCDE726}"/>
            </a:ext>
          </a:extLst>
        </xdr:cNvPr>
        <xdr:cNvSpPr/>
      </xdr:nvSpPr>
      <xdr:spPr bwMode="auto">
        <a:xfrm>
          <a:off x="7943477" y="2031253"/>
          <a:ext cx="1696570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plus</a:t>
          </a:r>
        </a:p>
      </xdr:txBody>
    </xdr:sp>
    <xdr:clientData fPrintsWithSheet="0"/>
  </xdr:twoCellAnchor>
  <xdr:twoCellAnchor>
    <xdr:from>
      <xdr:col>28</xdr:col>
      <xdr:colOff>20171</xdr:colOff>
      <xdr:row>9</xdr:row>
      <xdr:rowOff>88153</xdr:rowOff>
    </xdr:from>
    <xdr:to>
      <xdr:col>30</xdr:col>
      <xdr:colOff>431800</xdr:colOff>
      <xdr:row>12</xdr:row>
      <xdr:rowOff>54536</xdr:rowOff>
    </xdr:to>
    <xdr:sp macro="" textlink="">
      <xdr:nvSpPr>
        <xdr:cNvPr id="5" name="Afgeronde rechthoek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5FC89DB-6343-4E57-88D9-679C8FE609B5}"/>
            </a:ext>
          </a:extLst>
        </xdr:cNvPr>
        <xdr:cNvSpPr/>
      </xdr:nvSpPr>
      <xdr:spPr bwMode="auto">
        <a:xfrm>
          <a:off x="7961406" y="2665506"/>
          <a:ext cx="1696570" cy="437030"/>
        </a:xfrm>
        <a:prstGeom prst="roundRect">
          <a:avLst/>
        </a:prstGeom>
        <a:solidFill>
          <a:srgbClr val="C00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>
              <a:solidFill>
                <a:schemeClr val="bg1"/>
              </a:solidFill>
            </a:rPr>
            <a:t>min</a:t>
          </a:r>
        </a:p>
      </xdr:txBody>
    </xdr:sp>
    <xdr:clientData fPrintsWithSheet="0"/>
  </xdr:twoCellAnchor>
  <xdr:twoCellAnchor>
    <xdr:from>
      <xdr:col>28</xdr:col>
      <xdr:colOff>4483</xdr:colOff>
      <xdr:row>13</xdr:row>
      <xdr:rowOff>94877</xdr:rowOff>
    </xdr:from>
    <xdr:to>
      <xdr:col>30</xdr:col>
      <xdr:colOff>416112</xdr:colOff>
      <xdr:row>16</xdr:row>
      <xdr:rowOff>61260</xdr:rowOff>
    </xdr:to>
    <xdr:sp macro="" textlink="">
      <xdr:nvSpPr>
        <xdr:cNvPr id="6" name="Afgeronde rechthoek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9EB6E0-7068-43FA-92E1-AC87DD5B7EF0}"/>
            </a:ext>
          </a:extLst>
        </xdr:cNvPr>
        <xdr:cNvSpPr/>
      </xdr:nvSpPr>
      <xdr:spPr bwMode="auto">
        <a:xfrm>
          <a:off x="7945718" y="3299759"/>
          <a:ext cx="1696570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keer</a:t>
          </a:r>
        </a:p>
      </xdr:txBody>
    </xdr:sp>
    <xdr:clientData fPrintsWithSheet="0"/>
  </xdr:twoCellAnchor>
  <xdr:twoCellAnchor>
    <xdr:from>
      <xdr:col>28</xdr:col>
      <xdr:colOff>0</xdr:colOff>
      <xdr:row>17</xdr:row>
      <xdr:rowOff>124012</xdr:rowOff>
    </xdr:from>
    <xdr:to>
      <xdr:col>30</xdr:col>
      <xdr:colOff>411629</xdr:colOff>
      <xdr:row>20</xdr:row>
      <xdr:rowOff>90395</xdr:rowOff>
    </xdr:to>
    <xdr:sp macro="" textlink="">
      <xdr:nvSpPr>
        <xdr:cNvPr id="7" name="Afgeronde rechthoek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FDE41A2-33C6-46CB-8012-D6ABD02017B3}"/>
            </a:ext>
          </a:extLst>
        </xdr:cNvPr>
        <xdr:cNvSpPr/>
      </xdr:nvSpPr>
      <xdr:spPr bwMode="auto">
        <a:xfrm>
          <a:off x="7941235" y="3956424"/>
          <a:ext cx="1696570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delen</a:t>
          </a:r>
        </a:p>
      </xdr:txBody>
    </xdr:sp>
    <xdr:clientData fPrintsWithSheet="0"/>
  </xdr:twoCellAnchor>
  <xdr:twoCellAnchor>
    <xdr:from>
      <xdr:col>28</xdr:col>
      <xdr:colOff>6723</xdr:colOff>
      <xdr:row>21</xdr:row>
      <xdr:rowOff>108325</xdr:rowOff>
    </xdr:from>
    <xdr:to>
      <xdr:col>30</xdr:col>
      <xdr:colOff>418352</xdr:colOff>
      <xdr:row>24</xdr:row>
      <xdr:rowOff>74708</xdr:rowOff>
    </xdr:to>
    <xdr:sp macro="" textlink="">
      <xdr:nvSpPr>
        <xdr:cNvPr id="8" name="Afgeronde rechthoek 1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EC86857-658D-4061-ACEB-0DAE4EE3C5D6}"/>
            </a:ext>
          </a:extLst>
        </xdr:cNvPr>
        <xdr:cNvSpPr/>
      </xdr:nvSpPr>
      <xdr:spPr bwMode="auto">
        <a:xfrm>
          <a:off x="7947958" y="4568266"/>
          <a:ext cx="1696570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leerlingprofiel</a:t>
          </a:r>
        </a:p>
      </xdr:txBody>
    </xdr:sp>
    <xdr:clientData fPrintsWithSheet="0"/>
  </xdr:twoCellAnchor>
  <xdr:twoCellAnchor>
    <xdr:from>
      <xdr:col>28</xdr:col>
      <xdr:colOff>24654</xdr:colOff>
      <xdr:row>25</xdr:row>
      <xdr:rowOff>103841</xdr:rowOff>
    </xdr:from>
    <xdr:to>
      <xdr:col>30</xdr:col>
      <xdr:colOff>436283</xdr:colOff>
      <xdr:row>28</xdr:row>
      <xdr:rowOff>70224</xdr:rowOff>
    </xdr:to>
    <xdr:sp macro="" textlink="">
      <xdr:nvSpPr>
        <xdr:cNvPr id="9" name="Afgeronde rechthoek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4764D5B-03B2-4D26-B1C6-D5A3AFC861A7}"/>
            </a:ext>
          </a:extLst>
        </xdr:cNvPr>
        <xdr:cNvSpPr/>
      </xdr:nvSpPr>
      <xdr:spPr bwMode="auto">
        <a:xfrm>
          <a:off x="7965889" y="5191312"/>
          <a:ext cx="1696570" cy="43703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namenblad</a:t>
          </a:r>
        </a:p>
      </xdr:txBody>
    </xdr:sp>
    <xdr:clientData/>
  </xdr:twoCellAnchor>
  <xdr:twoCellAnchor editAs="oneCell">
    <xdr:from>
      <xdr:col>32</xdr:col>
      <xdr:colOff>0</xdr:colOff>
      <xdr:row>21</xdr:row>
      <xdr:rowOff>149411</xdr:rowOff>
    </xdr:from>
    <xdr:to>
      <xdr:col>33</xdr:col>
      <xdr:colOff>422836</xdr:colOff>
      <xdr:row>28</xdr:row>
      <xdr:rowOff>10586</xdr:rowOff>
    </xdr:to>
    <xdr:pic>
      <xdr:nvPicPr>
        <xdr:cNvPr id="11" name="Afbeelding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A54CD28-51FF-4E01-8736-033AB4CA1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1118" y="4609352"/>
          <a:ext cx="1065306" cy="959352"/>
        </a:xfrm>
        <a:prstGeom prst="rect">
          <a:avLst/>
        </a:prstGeom>
        <a:noFill/>
        <a:effectLst>
          <a:outerShdw blurRad="50800" dist="38100" dir="16200000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 extrusionH="76200">
          <a:bevelT/>
          <a:extrusionClr>
            <a:schemeClr val="tx1">
              <a:lumMod val="50000"/>
              <a:lumOff val="50000"/>
            </a:schemeClr>
          </a:extrusion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55</xdr:row>
      <xdr:rowOff>0</xdr:rowOff>
    </xdr:from>
    <xdr:to>
      <xdr:col>27</xdr:col>
      <xdr:colOff>0</xdr:colOff>
      <xdr:row>71</xdr:row>
      <xdr:rowOff>0</xdr:rowOff>
    </xdr:to>
    <xdr:graphicFrame macro="">
      <xdr:nvGraphicFramePr>
        <xdr:cNvPr id="23553" name="Grafiek 1">
          <a:extLst>
            <a:ext uri="{FF2B5EF4-FFF2-40B4-BE49-F238E27FC236}">
              <a16:creationId xmlns:a16="http://schemas.microsoft.com/office/drawing/2014/main" id="{1E44EE68-A12C-4266-9938-BCD84C2B76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17930</xdr:colOff>
      <xdr:row>3</xdr:row>
      <xdr:rowOff>0</xdr:rowOff>
    </xdr:from>
    <xdr:to>
      <xdr:col>30</xdr:col>
      <xdr:colOff>429559</xdr:colOff>
      <xdr:row>4</xdr:row>
      <xdr:rowOff>183030</xdr:rowOff>
    </xdr:to>
    <xdr:sp macro="" textlink="">
      <xdr:nvSpPr>
        <xdr:cNvPr id="3" name="Afgeronde rechthoek 1">
          <a:extLst>
            <a:ext uri="{FF2B5EF4-FFF2-40B4-BE49-F238E27FC236}">
              <a16:creationId xmlns:a16="http://schemas.microsoft.com/office/drawing/2014/main" id="{D1B3BE4A-006E-4C48-AA31-CB513FA79CA4}"/>
            </a:ext>
          </a:extLst>
        </xdr:cNvPr>
        <xdr:cNvSpPr/>
      </xdr:nvSpPr>
      <xdr:spPr bwMode="auto">
        <a:xfrm>
          <a:off x="7959165" y="1441824"/>
          <a:ext cx="1696570" cy="43703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snel naar:</a:t>
          </a:r>
        </a:p>
      </xdr:txBody>
    </xdr:sp>
    <xdr:clientData/>
  </xdr:twoCellAnchor>
  <xdr:twoCellAnchor>
    <xdr:from>
      <xdr:col>28</xdr:col>
      <xdr:colOff>2242</xdr:colOff>
      <xdr:row>5</xdr:row>
      <xdr:rowOff>81429</xdr:rowOff>
    </xdr:from>
    <xdr:to>
      <xdr:col>30</xdr:col>
      <xdr:colOff>413871</xdr:colOff>
      <xdr:row>8</xdr:row>
      <xdr:rowOff>47812</xdr:rowOff>
    </xdr:to>
    <xdr:sp macro="" textlink="">
      <xdr:nvSpPr>
        <xdr:cNvPr id="4" name="Afgeronde rechthoek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815B13-7B0C-4811-B9CC-32971981DB6A}"/>
            </a:ext>
          </a:extLst>
        </xdr:cNvPr>
        <xdr:cNvSpPr/>
      </xdr:nvSpPr>
      <xdr:spPr bwMode="auto">
        <a:xfrm>
          <a:off x="7943477" y="2031253"/>
          <a:ext cx="1696570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plus</a:t>
          </a:r>
        </a:p>
      </xdr:txBody>
    </xdr:sp>
    <xdr:clientData fPrintsWithSheet="0"/>
  </xdr:twoCellAnchor>
  <xdr:twoCellAnchor>
    <xdr:from>
      <xdr:col>28</xdr:col>
      <xdr:colOff>20171</xdr:colOff>
      <xdr:row>9</xdr:row>
      <xdr:rowOff>88153</xdr:rowOff>
    </xdr:from>
    <xdr:to>
      <xdr:col>30</xdr:col>
      <xdr:colOff>431800</xdr:colOff>
      <xdr:row>12</xdr:row>
      <xdr:rowOff>54536</xdr:rowOff>
    </xdr:to>
    <xdr:sp macro="" textlink="">
      <xdr:nvSpPr>
        <xdr:cNvPr id="5" name="Afgeronde rechthoek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4891266-C15D-4BCE-B0EF-309A6277A610}"/>
            </a:ext>
          </a:extLst>
        </xdr:cNvPr>
        <xdr:cNvSpPr/>
      </xdr:nvSpPr>
      <xdr:spPr bwMode="auto">
        <a:xfrm>
          <a:off x="7961406" y="2665506"/>
          <a:ext cx="1696570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min</a:t>
          </a:r>
        </a:p>
      </xdr:txBody>
    </xdr:sp>
    <xdr:clientData fPrintsWithSheet="0"/>
  </xdr:twoCellAnchor>
  <xdr:twoCellAnchor>
    <xdr:from>
      <xdr:col>28</xdr:col>
      <xdr:colOff>4483</xdr:colOff>
      <xdr:row>13</xdr:row>
      <xdr:rowOff>94877</xdr:rowOff>
    </xdr:from>
    <xdr:to>
      <xdr:col>30</xdr:col>
      <xdr:colOff>416112</xdr:colOff>
      <xdr:row>16</xdr:row>
      <xdr:rowOff>61260</xdr:rowOff>
    </xdr:to>
    <xdr:sp macro="" textlink="">
      <xdr:nvSpPr>
        <xdr:cNvPr id="6" name="Afgeronde rechthoek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BA32B7A-E9EF-46C3-A81A-2180889457CB}"/>
            </a:ext>
          </a:extLst>
        </xdr:cNvPr>
        <xdr:cNvSpPr/>
      </xdr:nvSpPr>
      <xdr:spPr bwMode="auto">
        <a:xfrm>
          <a:off x="7945718" y="3299759"/>
          <a:ext cx="1696570" cy="437030"/>
        </a:xfrm>
        <a:prstGeom prst="roundRect">
          <a:avLst/>
        </a:prstGeom>
        <a:solidFill>
          <a:srgbClr val="C00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>
              <a:solidFill>
                <a:schemeClr val="bg1"/>
              </a:solidFill>
            </a:rPr>
            <a:t>keer</a:t>
          </a:r>
        </a:p>
      </xdr:txBody>
    </xdr:sp>
    <xdr:clientData fPrintsWithSheet="0"/>
  </xdr:twoCellAnchor>
  <xdr:twoCellAnchor>
    <xdr:from>
      <xdr:col>28</xdr:col>
      <xdr:colOff>0</xdr:colOff>
      <xdr:row>17</xdr:row>
      <xdr:rowOff>124012</xdr:rowOff>
    </xdr:from>
    <xdr:to>
      <xdr:col>30</xdr:col>
      <xdr:colOff>411629</xdr:colOff>
      <xdr:row>20</xdr:row>
      <xdr:rowOff>90395</xdr:rowOff>
    </xdr:to>
    <xdr:sp macro="" textlink="">
      <xdr:nvSpPr>
        <xdr:cNvPr id="7" name="Afgeronde rechthoek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A1EA2B-A568-408D-9D32-C562A1BE65CC}"/>
            </a:ext>
          </a:extLst>
        </xdr:cNvPr>
        <xdr:cNvSpPr/>
      </xdr:nvSpPr>
      <xdr:spPr bwMode="auto">
        <a:xfrm>
          <a:off x="7941235" y="3956424"/>
          <a:ext cx="1696570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delen</a:t>
          </a:r>
        </a:p>
      </xdr:txBody>
    </xdr:sp>
    <xdr:clientData fPrintsWithSheet="0"/>
  </xdr:twoCellAnchor>
  <xdr:twoCellAnchor>
    <xdr:from>
      <xdr:col>28</xdr:col>
      <xdr:colOff>6723</xdr:colOff>
      <xdr:row>21</xdr:row>
      <xdr:rowOff>108325</xdr:rowOff>
    </xdr:from>
    <xdr:to>
      <xdr:col>30</xdr:col>
      <xdr:colOff>418352</xdr:colOff>
      <xdr:row>24</xdr:row>
      <xdr:rowOff>74708</xdr:rowOff>
    </xdr:to>
    <xdr:sp macro="" textlink="">
      <xdr:nvSpPr>
        <xdr:cNvPr id="8" name="Afgeronde rechthoek 1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A97C35A-7BA5-4F5B-B086-E8D1900A6575}"/>
            </a:ext>
          </a:extLst>
        </xdr:cNvPr>
        <xdr:cNvSpPr/>
      </xdr:nvSpPr>
      <xdr:spPr bwMode="auto">
        <a:xfrm>
          <a:off x="7947958" y="4568266"/>
          <a:ext cx="1696570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leerlingprofiel</a:t>
          </a:r>
        </a:p>
      </xdr:txBody>
    </xdr:sp>
    <xdr:clientData fPrintsWithSheet="0"/>
  </xdr:twoCellAnchor>
  <xdr:twoCellAnchor>
    <xdr:from>
      <xdr:col>28</xdr:col>
      <xdr:colOff>24654</xdr:colOff>
      <xdr:row>25</xdr:row>
      <xdr:rowOff>103841</xdr:rowOff>
    </xdr:from>
    <xdr:to>
      <xdr:col>30</xdr:col>
      <xdr:colOff>436283</xdr:colOff>
      <xdr:row>28</xdr:row>
      <xdr:rowOff>70224</xdr:rowOff>
    </xdr:to>
    <xdr:sp macro="" textlink="">
      <xdr:nvSpPr>
        <xdr:cNvPr id="9" name="Afgeronde rechthoek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98B7A3-3BB7-4B17-814B-20D85DD04411}"/>
            </a:ext>
          </a:extLst>
        </xdr:cNvPr>
        <xdr:cNvSpPr/>
      </xdr:nvSpPr>
      <xdr:spPr bwMode="auto">
        <a:xfrm>
          <a:off x="7965889" y="5191312"/>
          <a:ext cx="1696570" cy="43703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namenblad</a:t>
          </a:r>
        </a:p>
      </xdr:txBody>
    </xdr:sp>
    <xdr:clientData/>
  </xdr:twoCellAnchor>
  <xdr:twoCellAnchor editAs="oneCell">
    <xdr:from>
      <xdr:col>32</xdr:col>
      <xdr:colOff>0</xdr:colOff>
      <xdr:row>22</xdr:row>
      <xdr:rowOff>0</xdr:rowOff>
    </xdr:from>
    <xdr:to>
      <xdr:col>33</xdr:col>
      <xdr:colOff>422836</xdr:colOff>
      <xdr:row>28</xdr:row>
      <xdr:rowOff>18058</xdr:rowOff>
    </xdr:to>
    <xdr:pic>
      <xdr:nvPicPr>
        <xdr:cNvPr id="11" name="Afbeelding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FC58537-5F33-4698-8D6C-45C86D9BE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1118" y="4616824"/>
          <a:ext cx="1065306" cy="959352"/>
        </a:xfrm>
        <a:prstGeom prst="rect">
          <a:avLst/>
        </a:prstGeom>
        <a:noFill/>
        <a:effectLst>
          <a:outerShdw blurRad="50800" dist="38100" dir="16200000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 extrusionH="76200">
          <a:bevelT/>
          <a:extrusionClr>
            <a:schemeClr val="tx1">
              <a:lumMod val="50000"/>
              <a:lumOff val="50000"/>
            </a:schemeClr>
          </a:extrusion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55</xdr:row>
      <xdr:rowOff>0</xdr:rowOff>
    </xdr:from>
    <xdr:to>
      <xdr:col>27</xdr:col>
      <xdr:colOff>0</xdr:colOff>
      <xdr:row>71</xdr:row>
      <xdr:rowOff>0</xdr:rowOff>
    </xdr:to>
    <xdr:graphicFrame macro="">
      <xdr:nvGraphicFramePr>
        <xdr:cNvPr id="21505" name="Grafiek 1">
          <a:extLst>
            <a:ext uri="{FF2B5EF4-FFF2-40B4-BE49-F238E27FC236}">
              <a16:creationId xmlns:a16="http://schemas.microsoft.com/office/drawing/2014/main" id="{0A0D6499-28F1-408D-B420-F26DB01948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17930</xdr:colOff>
      <xdr:row>3</xdr:row>
      <xdr:rowOff>0</xdr:rowOff>
    </xdr:from>
    <xdr:to>
      <xdr:col>30</xdr:col>
      <xdr:colOff>429559</xdr:colOff>
      <xdr:row>4</xdr:row>
      <xdr:rowOff>183030</xdr:rowOff>
    </xdr:to>
    <xdr:sp macro="" textlink="">
      <xdr:nvSpPr>
        <xdr:cNvPr id="3" name="Afgeronde rechthoek 1">
          <a:extLst>
            <a:ext uri="{FF2B5EF4-FFF2-40B4-BE49-F238E27FC236}">
              <a16:creationId xmlns:a16="http://schemas.microsoft.com/office/drawing/2014/main" id="{C50507A8-FB5A-413D-A594-38812A2E5689}"/>
            </a:ext>
          </a:extLst>
        </xdr:cNvPr>
        <xdr:cNvSpPr/>
      </xdr:nvSpPr>
      <xdr:spPr bwMode="auto">
        <a:xfrm>
          <a:off x="7959165" y="1441824"/>
          <a:ext cx="1696570" cy="43703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snel naar:</a:t>
          </a:r>
        </a:p>
      </xdr:txBody>
    </xdr:sp>
    <xdr:clientData/>
  </xdr:twoCellAnchor>
  <xdr:twoCellAnchor>
    <xdr:from>
      <xdr:col>28</xdr:col>
      <xdr:colOff>2242</xdr:colOff>
      <xdr:row>5</xdr:row>
      <xdr:rowOff>81429</xdr:rowOff>
    </xdr:from>
    <xdr:to>
      <xdr:col>30</xdr:col>
      <xdr:colOff>413871</xdr:colOff>
      <xdr:row>8</xdr:row>
      <xdr:rowOff>47812</xdr:rowOff>
    </xdr:to>
    <xdr:sp macro="" textlink="">
      <xdr:nvSpPr>
        <xdr:cNvPr id="4" name="Afgeronde rechthoek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78A646-AF43-443D-89DF-AAC7C69B0B27}"/>
            </a:ext>
          </a:extLst>
        </xdr:cNvPr>
        <xdr:cNvSpPr/>
      </xdr:nvSpPr>
      <xdr:spPr bwMode="auto">
        <a:xfrm>
          <a:off x="7943477" y="2031253"/>
          <a:ext cx="1696570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plus</a:t>
          </a:r>
        </a:p>
      </xdr:txBody>
    </xdr:sp>
    <xdr:clientData fPrintsWithSheet="0"/>
  </xdr:twoCellAnchor>
  <xdr:twoCellAnchor>
    <xdr:from>
      <xdr:col>28</xdr:col>
      <xdr:colOff>20171</xdr:colOff>
      <xdr:row>9</xdr:row>
      <xdr:rowOff>88153</xdr:rowOff>
    </xdr:from>
    <xdr:to>
      <xdr:col>30</xdr:col>
      <xdr:colOff>431800</xdr:colOff>
      <xdr:row>12</xdr:row>
      <xdr:rowOff>54536</xdr:rowOff>
    </xdr:to>
    <xdr:sp macro="" textlink="">
      <xdr:nvSpPr>
        <xdr:cNvPr id="5" name="Afgeronde rechthoek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24482DC-DB4B-4871-BB05-B620BF7C7A23}"/>
            </a:ext>
          </a:extLst>
        </xdr:cNvPr>
        <xdr:cNvSpPr/>
      </xdr:nvSpPr>
      <xdr:spPr bwMode="auto">
        <a:xfrm>
          <a:off x="7961406" y="2665506"/>
          <a:ext cx="1696570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min</a:t>
          </a:r>
        </a:p>
      </xdr:txBody>
    </xdr:sp>
    <xdr:clientData fPrintsWithSheet="0"/>
  </xdr:twoCellAnchor>
  <xdr:twoCellAnchor>
    <xdr:from>
      <xdr:col>28</xdr:col>
      <xdr:colOff>4483</xdr:colOff>
      <xdr:row>13</xdr:row>
      <xdr:rowOff>94877</xdr:rowOff>
    </xdr:from>
    <xdr:to>
      <xdr:col>30</xdr:col>
      <xdr:colOff>416112</xdr:colOff>
      <xdr:row>16</xdr:row>
      <xdr:rowOff>61260</xdr:rowOff>
    </xdr:to>
    <xdr:sp macro="" textlink="">
      <xdr:nvSpPr>
        <xdr:cNvPr id="6" name="Afgeronde rechthoek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41BA54-DA94-43EF-B0CE-B991763F2456}"/>
            </a:ext>
          </a:extLst>
        </xdr:cNvPr>
        <xdr:cNvSpPr/>
      </xdr:nvSpPr>
      <xdr:spPr bwMode="auto">
        <a:xfrm>
          <a:off x="7945718" y="3299759"/>
          <a:ext cx="1696570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keer</a:t>
          </a:r>
        </a:p>
      </xdr:txBody>
    </xdr:sp>
    <xdr:clientData fPrintsWithSheet="0"/>
  </xdr:twoCellAnchor>
  <xdr:twoCellAnchor>
    <xdr:from>
      <xdr:col>28</xdr:col>
      <xdr:colOff>0</xdr:colOff>
      <xdr:row>17</xdr:row>
      <xdr:rowOff>124012</xdr:rowOff>
    </xdr:from>
    <xdr:to>
      <xdr:col>30</xdr:col>
      <xdr:colOff>411629</xdr:colOff>
      <xdr:row>20</xdr:row>
      <xdr:rowOff>90395</xdr:rowOff>
    </xdr:to>
    <xdr:sp macro="" textlink="">
      <xdr:nvSpPr>
        <xdr:cNvPr id="7" name="Afgeronde rechthoek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07C1EF8-C1BC-4A5E-88DA-31AE90A48FB1}"/>
            </a:ext>
          </a:extLst>
        </xdr:cNvPr>
        <xdr:cNvSpPr/>
      </xdr:nvSpPr>
      <xdr:spPr bwMode="auto">
        <a:xfrm>
          <a:off x="7941235" y="3956424"/>
          <a:ext cx="1696570" cy="437030"/>
        </a:xfrm>
        <a:prstGeom prst="roundRect">
          <a:avLst/>
        </a:prstGeom>
        <a:solidFill>
          <a:srgbClr val="C00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>
              <a:solidFill>
                <a:schemeClr val="bg1"/>
              </a:solidFill>
            </a:rPr>
            <a:t>delen</a:t>
          </a:r>
        </a:p>
      </xdr:txBody>
    </xdr:sp>
    <xdr:clientData fPrintsWithSheet="0"/>
  </xdr:twoCellAnchor>
  <xdr:twoCellAnchor>
    <xdr:from>
      <xdr:col>28</xdr:col>
      <xdr:colOff>6723</xdr:colOff>
      <xdr:row>21</xdr:row>
      <xdr:rowOff>108325</xdr:rowOff>
    </xdr:from>
    <xdr:to>
      <xdr:col>30</xdr:col>
      <xdr:colOff>418352</xdr:colOff>
      <xdr:row>24</xdr:row>
      <xdr:rowOff>74708</xdr:rowOff>
    </xdr:to>
    <xdr:sp macro="" textlink="">
      <xdr:nvSpPr>
        <xdr:cNvPr id="8" name="Afgeronde rechthoek 1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C30BAFF-B447-4023-B9C6-F56239D841D1}"/>
            </a:ext>
          </a:extLst>
        </xdr:cNvPr>
        <xdr:cNvSpPr/>
      </xdr:nvSpPr>
      <xdr:spPr bwMode="auto">
        <a:xfrm>
          <a:off x="7947958" y="4568266"/>
          <a:ext cx="1696570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leerlingprofiel</a:t>
          </a:r>
        </a:p>
      </xdr:txBody>
    </xdr:sp>
    <xdr:clientData fPrintsWithSheet="0"/>
  </xdr:twoCellAnchor>
  <xdr:twoCellAnchor>
    <xdr:from>
      <xdr:col>28</xdr:col>
      <xdr:colOff>24654</xdr:colOff>
      <xdr:row>25</xdr:row>
      <xdr:rowOff>103841</xdr:rowOff>
    </xdr:from>
    <xdr:to>
      <xdr:col>30</xdr:col>
      <xdr:colOff>436283</xdr:colOff>
      <xdr:row>28</xdr:row>
      <xdr:rowOff>70224</xdr:rowOff>
    </xdr:to>
    <xdr:sp macro="" textlink="">
      <xdr:nvSpPr>
        <xdr:cNvPr id="9" name="Afgeronde rechthoek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BF253A9-9BFF-4161-AC70-1852D879CA12}"/>
            </a:ext>
          </a:extLst>
        </xdr:cNvPr>
        <xdr:cNvSpPr/>
      </xdr:nvSpPr>
      <xdr:spPr bwMode="auto">
        <a:xfrm>
          <a:off x="7965889" y="5191312"/>
          <a:ext cx="1696570" cy="43703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namenblad</a:t>
          </a:r>
        </a:p>
      </xdr:txBody>
    </xdr:sp>
    <xdr:clientData/>
  </xdr:twoCellAnchor>
  <xdr:twoCellAnchor editAs="oneCell">
    <xdr:from>
      <xdr:col>31</xdr:col>
      <xdr:colOff>575236</xdr:colOff>
      <xdr:row>22</xdr:row>
      <xdr:rowOff>82176</xdr:rowOff>
    </xdr:from>
    <xdr:to>
      <xdr:col>33</xdr:col>
      <xdr:colOff>355601</xdr:colOff>
      <xdr:row>28</xdr:row>
      <xdr:rowOff>100234</xdr:rowOff>
    </xdr:to>
    <xdr:pic>
      <xdr:nvPicPr>
        <xdr:cNvPr id="12" name="Afbeelding 1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751199E-6600-4C00-854B-B060D7ED0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3883" y="4699000"/>
          <a:ext cx="1065306" cy="959352"/>
        </a:xfrm>
        <a:prstGeom prst="rect">
          <a:avLst/>
        </a:prstGeom>
        <a:noFill/>
        <a:effectLst>
          <a:outerShdw blurRad="50800" dist="38100" dir="16200000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 extrusionH="76200">
          <a:bevelT/>
          <a:extrusionClr>
            <a:schemeClr val="tx1">
              <a:lumMod val="50000"/>
              <a:lumOff val="50000"/>
            </a:schemeClr>
          </a:extrusion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349250</xdr:colOff>
      <xdr:row>0</xdr:row>
      <xdr:rowOff>361950</xdr:rowOff>
    </xdr:from>
    <xdr:to>
      <xdr:col>3</xdr:col>
      <xdr:colOff>577850</xdr:colOff>
      <xdr:row>1</xdr:row>
      <xdr:rowOff>266700</xdr:rowOff>
    </xdr:to>
    <xdr:sp macro="" textlink="">
      <xdr:nvSpPr>
        <xdr:cNvPr id="9218" name="Text Box 2">
          <a:extLst>
            <a:ext uri="{FF2B5EF4-FFF2-40B4-BE49-F238E27FC236}">
              <a16:creationId xmlns:a16="http://schemas.microsoft.com/office/drawing/2014/main" id="{B4246A21-78C7-4A7F-A4AA-ADF2F917B6DF}"/>
            </a:ext>
          </a:extLst>
        </xdr:cNvPr>
        <xdr:cNvSpPr txBox="1">
          <a:spLocks noChangeArrowheads="1"/>
        </xdr:cNvSpPr>
      </xdr:nvSpPr>
      <xdr:spPr bwMode="auto">
        <a:xfrm>
          <a:off x="990600" y="361950"/>
          <a:ext cx="2038350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nl-NL" sz="1000" b="0" i="0" u="none" strike="noStrike" baseline="0">
              <a:solidFill>
                <a:srgbClr val="FF0000"/>
              </a:solidFill>
              <a:latin typeface="Arial"/>
              <a:cs typeface="Arial"/>
            </a:rPr>
            <a:t>-  typ het nummer van de leerling </a:t>
          </a:r>
        </a:p>
        <a:p>
          <a:pPr algn="l" rtl="0">
            <a:defRPr sz="1000"/>
          </a:pPr>
          <a:r>
            <a:rPr lang="nl-NL" sz="1000" b="0" i="0" u="none" strike="noStrike" baseline="0">
              <a:solidFill>
                <a:srgbClr val="FF0000"/>
              </a:solidFill>
              <a:latin typeface="Arial"/>
              <a:cs typeface="Arial"/>
            </a:rPr>
            <a:t>- dan enter</a:t>
          </a:r>
        </a:p>
      </xdr:txBody>
    </xdr:sp>
    <xdr:clientData fPrintsWithSheet="0"/>
  </xdr:twoCellAnchor>
  <xdr:twoCellAnchor>
    <xdr:from>
      <xdr:col>3</xdr:col>
      <xdr:colOff>558800</xdr:colOff>
      <xdr:row>1</xdr:row>
      <xdr:rowOff>127000</xdr:rowOff>
    </xdr:from>
    <xdr:to>
      <xdr:col>3</xdr:col>
      <xdr:colOff>1327150</xdr:colOff>
      <xdr:row>1</xdr:row>
      <xdr:rowOff>127000</xdr:rowOff>
    </xdr:to>
    <xdr:sp macro="" textlink="">
      <xdr:nvSpPr>
        <xdr:cNvPr id="9219" name="Line 3">
          <a:extLst>
            <a:ext uri="{FF2B5EF4-FFF2-40B4-BE49-F238E27FC236}">
              <a16:creationId xmlns:a16="http://schemas.microsoft.com/office/drawing/2014/main" id="{4ED3E439-7F9B-4D87-8AAC-4BBFDA247729}"/>
            </a:ext>
          </a:extLst>
        </xdr:cNvPr>
        <xdr:cNvSpPr>
          <a:spLocks noChangeShapeType="1"/>
        </xdr:cNvSpPr>
      </xdr:nvSpPr>
      <xdr:spPr bwMode="auto">
        <a:xfrm>
          <a:off x="3009900" y="565150"/>
          <a:ext cx="768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4</xdr:col>
      <xdr:colOff>13696</xdr:colOff>
      <xdr:row>16</xdr:row>
      <xdr:rowOff>14195</xdr:rowOff>
    </xdr:from>
    <xdr:to>
      <xdr:col>8</xdr:col>
      <xdr:colOff>814294</xdr:colOff>
      <xdr:row>38</xdr:row>
      <xdr:rowOff>1</xdr:rowOff>
    </xdr:to>
    <xdr:graphicFrame macro="">
      <xdr:nvGraphicFramePr>
        <xdr:cNvPr id="6" name="Grafiek 5">
          <a:extLst>
            <a:ext uri="{FF2B5EF4-FFF2-40B4-BE49-F238E27FC236}">
              <a16:creationId xmlns:a16="http://schemas.microsoft.com/office/drawing/2014/main" id="{FDD4D91F-6E60-441C-B3EC-26A8C744C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17930</xdr:colOff>
      <xdr:row>1</xdr:row>
      <xdr:rowOff>0</xdr:rowOff>
    </xdr:from>
    <xdr:to>
      <xdr:col>12</xdr:col>
      <xdr:colOff>429559</xdr:colOff>
      <xdr:row>2</xdr:row>
      <xdr:rowOff>115795</xdr:rowOff>
    </xdr:to>
    <xdr:sp macro="" textlink="">
      <xdr:nvSpPr>
        <xdr:cNvPr id="10" name="Afgeronde rechthoek 1">
          <a:extLst>
            <a:ext uri="{FF2B5EF4-FFF2-40B4-BE49-F238E27FC236}">
              <a16:creationId xmlns:a16="http://schemas.microsoft.com/office/drawing/2014/main" id="{3041BD3C-39B9-4838-941F-BAA329A35631}"/>
            </a:ext>
          </a:extLst>
        </xdr:cNvPr>
        <xdr:cNvSpPr/>
      </xdr:nvSpPr>
      <xdr:spPr bwMode="auto">
        <a:xfrm>
          <a:off x="8638989" y="440765"/>
          <a:ext cx="1696570" cy="43703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snel naar:</a:t>
          </a:r>
        </a:p>
      </xdr:txBody>
    </xdr:sp>
    <xdr:clientData/>
  </xdr:twoCellAnchor>
  <xdr:twoCellAnchor>
    <xdr:from>
      <xdr:col>10</xdr:col>
      <xdr:colOff>2242</xdr:colOff>
      <xdr:row>2</xdr:row>
      <xdr:rowOff>268194</xdr:rowOff>
    </xdr:from>
    <xdr:to>
      <xdr:col>12</xdr:col>
      <xdr:colOff>413871</xdr:colOff>
      <xdr:row>3</xdr:row>
      <xdr:rowOff>47812</xdr:rowOff>
    </xdr:to>
    <xdr:sp macro="" textlink="">
      <xdr:nvSpPr>
        <xdr:cNvPr id="11" name="Afgeronde rechthoek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2F67FF-C0A1-4CFE-8F63-E092E585326B}"/>
            </a:ext>
          </a:extLst>
        </xdr:cNvPr>
        <xdr:cNvSpPr/>
      </xdr:nvSpPr>
      <xdr:spPr bwMode="auto">
        <a:xfrm>
          <a:off x="8623301" y="1030194"/>
          <a:ext cx="1696570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plus</a:t>
          </a:r>
        </a:p>
      </xdr:txBody>
    </xdr:sp>
    <xdr:clientData fPrintsWithSheet="0"/>
  </xdr:twoCellAnchor>
  <xdr:twoCellAnchor>
    <xdr:from>
      <xdr:col>10</xdr:col>
      <xdr:colOff>20171</xdr:colOff>
      <xdr:row>4</xdr:row>
      <xdr:rowOff>88153</xdr:rowOff>
    </xdr:from>
    <xdr:to>
      <xdr:col>12</xdr:col>
      <xdr:colOff>431800</xdr:colOff>
      <xdr:row>7</xdr:row>
      <xdr:rowOff>54536</xdr:rowOff>
    </xdr:to>
    <xdr:sp macro="" textlink="">
      <xdr:nvSpPr>
        <xdr:cNvPr id="12" name="Afgeronde rechthoek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3102F17-0B93-4C75-9B29-8530076A3BA6}"/>
            </a:ext>
          </a:extLst>
        </xdr:cNvPr>
        <xdr:cNvSpPr/>
      </xdr:nvSpPr>
      <xdr:spPr bwMode="auto">
        <a:xfrm>
          <a:off x="8641230" y="1664447"/>
          <a:ext cx="1696570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min</a:t>
          </a:r>
        </a:p>
      </xdr:txBody>
    </xdr:sp>
    <xdr:clientData fPrintsWithSheet="0"/>
  </xdr:twoCellAnchor>
  <xdr:twoCellAnchor>
    <xdr:from>
      <xdr:col>10</xdr:col>
      <xdr:colOff>4483</xdr:colOff>
      <xdr:row>8</xdr:row>
      <xdr:rowOff>94876</xdr:rowOff>
    </xdr:from>
    <xdr:to>
      <xdr:col>12</xdr:col>
      <xdr:colOff>416112</xdr:colOff>
      <xdr:row>11</xdr:row>
      <xdr:rowOff>61259</xdr:rowOff>
    </xdr:to>
    <xdr:sp macro="" textlink="">
      <xdr:nvSpPr>
        <xdr:cNvPr id="13" name="Afgeronde rechthoek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C9869F2-16E3-422C-B824-674FC095F202}"/>
            </a:ext>
          </a:extLst>
        </xdr:cNvPr>
        <xdr:cNvSpPr/>
      </xdr:nvSpPr>
      <xdr:spPr bwMode="auto">
        <a:xfrm>
          <a:off x="8625542" y="2298700"/>
          <a:ext cx="1696570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keer</a:t>
          </a:r>
        </a:p>
      </xdr:txBody>
    </xdr:sp>
    <xdr:clientData fPrintsWithSheet="0"/>
  </xdr:twoCellAnchor>
  <xdr:twoCellAnchor>
    <xdr:from>
      <xdr:col>10</xdr:col>
      <xdr:colOff>0</xdr:colOff>
      <xdr:row>12</xdr:row>
      <xdr:rowOff>124012</xdr:rowOff>
    </xdr:from>
    <xdr:to>
      <xdr:col>12</xdr:col>
      <xdr:colOff>411629</xdr:colOff>
      <xdr:row>15</xdr:row>
      <xdr:rowOff>82924</xdr:rowOff>
    </xdr:to>
    <xdr:sp macro="" textlink="">
      <xdr:nvSpPr>
        <xdr:cNvPr id="14" name="Afgeronde rechthoek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A77388A-2821-41B4-A4B8-59036E3D8E37}"/>
            </a:ext>
          </a:extLst>
        </xdr:cNvPr>
        <xdr:cNvSpPr/>
      </xdr:nvSpPr>
      <xdr:spPr bwMode="auto">
        <a:xfrm>
          <a:off x="8621059" y="2955365"/>
          <a:ext cx="1696570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delen</a:t>
          </a:r>
        </a:p>
      </xdr:txBody>
    </xdr:sp>
    <xdr:clientData fPrintsWithSheet="0"/>
  </xdr:twoCellAnchor>
  <xdr:twoCellAnchor>
    <xdr:from>
      <xdr:col>10</xdr:col>
      <xdr:colOff>6723</xdr:colOff>
      <xdr:row>16</xdr:row>
      <xdr:rowOff>100854</xdr:rowOff>
    </xdr:from>
    <xdr:to>
      <xdr:col>12</xdr:col>
      <xdr:colOff>418352</xdr:colOff>
      <xdr:row>19</xdr:row>
      <xdr:rowOff>67237</xdr:rowOff>
    </xdr:to>
    <xdr:sp macro="" textlink="">
      <xdr:nvSpPr>
        <xdr:cNvPr id="15" name="Afgeronde rechthoek 1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3003B0A-85BE-4822-BDFC-0DE508F12381}"/>
            </a:ext>
          </a:extLst>
        </xdr:cNvPr>
        <xdr:cNvSpPr/>
      </xdr:nvSpPr>
      <xdr:spPr bwMode="auto">
        <a:xfrm>
          <a:off x="8627782" y="3567207"/>
          <a:ext cx="1696570" cy="437030"/>
        </a:xfrm>
        <a:prstGeom prst="roundRect">
          <a:avLst/>
        </a:prstGeom>
        <a:solidFill>
          <a:srgbClr val="C00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>
              <a:solidFill>
                <a:schemeClr val="bg1"/>
              </a:solidFill>
            </a:rPr>
            <a:t>leerlingprofiel</a:t>
          </a:r>
        </a:p>
      </xdr:txBody>
    </xdr:sp>
    <xdr:clientData fPrintsWithSheet="0"/>
  </xdr:twoCellAnchor>
  <xdr:twoCellAnchor>
    <xdr:from>
      <xdr:col>10</xdr:col>
      <xdr:colOff>24654</xdr:colOff>
      <xdr:row>20</xdr:row>
      <xdr:rowOff>96371</xdr:rowOff>
    </xdr:from>
    <xdr:to>
      <xdr:col>12</xdr:col>
      <xdr:colOff>436283</xdr:colOff>
      <xdr:row>23</xdr:row>
      <xdr:rowOff>62754</xdr:rowOff>
    </xdr:to>
    <xdr:sp macro="" textlink="">
      <xdr:nvSpPr>
        <xdr:cNvPr id="16" name="Afgeronde rechthoek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8F57F35-3AB8-4F51-8DD4-7645DDA99FEE}"/>
            </a:ext>
          </a:extLst>
        </xdr:cNvPr>
        <xdr:cNvSpPr/>
      </xdr:nvSpPr>
      <xdr:spPr bwMode="auto">
        <a:xfrm>
          <a:off x="8645713" y="4190253"/>
          <a:ext cx="1696570" cy="43703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namenblad</a:t>
          </a:r>
        </a:p>
      </xdr:txBody>
    </xdr:sp>
    <xdr:clientData/>
  </xdr:twoCellAnchor>
  <xdr:twoCellAnchor editAs="oneCell">
    <xdr:from>
      <xdr:col>13</xdr:col>
      <xdr:colOff>637987</xdr:colOff>
      <xdr:row>16</xdr:row>
      <xdr:rowOff>138209</xdr:rowOff>
    </xdr:from>
    <xdr:to>
      <xdr:col>15</xdr:col>
      <xdr:colOff>418352</xdr:colOff>
      <xdr:row>22</xdr:row>
      <xdr:rowOff>156267</xdr:rowOff>
    </xdr:to>
    <xdr:pic>
      <xdr:nvPicPr>
        <xdr:cNvPr id="17" name="Afbeelding 1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1481639-FF9F-4E9F-A90F-B45E4AB66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6458" y="3604562"/>
          <a:ext cx="1065306" cy="959352"/>
        </a:xfrm>
        <a:prstGeom prst="rect">
          <a:avLst/>
        </a:prstGeom>
        <a:noFill/>
        <a:effectLst>
          <a:outerShdw blurRad="50800" dist="38100" dir="16200000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 extrusionH="76200">
          <a:bevelT/>
          <a:extrusionClr>
            <a:schemeClr val="tx1">
              <a:lumMod val="50000"/>
              <a:lumOff val="50000"/>
            </a:schemeClr>
          </a:extrusion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7"/>
  <sheetViews>
    <sheetView showGridLines="0" showRowColHeaders="0" tabSelected="1" zoomScale="85" zoomScaleNormal="100" workbookViewId="0"/>
  </sheetViews>
  <sheetFormatPr defaultRowHeight="12.5" x14ac:dyDescent="0.25"/>
  <cols>
    <col min="2" max="2" width="5.7265625" style="1" customWidth="1"/>
    <col min="3" max="3" width="20.1796875" bestFit="1" customWidth="1"/>
  </cols>
  <sheetData>
    <row r="1" spans="2:3" ht="13" thickBot="1" x14ac:dyDescent="0.3"/>
    <row r="2" spans="2:3" x14ac:dyDescent="0.25">
      <c r="B2" s="2">
        <v>1</v>
      </c>
      <c r="C2" s="38" t="s">
        <v>21</v>
      </c>
    </row>
    <row r="3" spans="2:3" x14ac:dyDescent="0.25">
      <c r="B3" s="3">
        <v>2</v>
      </c>
      <c r="C3" s="39" t="s">
        <v>22</v>
      </c>
    </row>
    <row r="4" spans="2:3" x14ac:dyDescent="0.25">
      <c r="B4" s="3">
        <v>3</v>
      </c>
      <c r="C4" s="39" t="s">
        <v>23</v>
      </c>
    </row>
    <row r="5" spans="2:3" x14ac:dyDescent="0.25">
      <c r="B5" s="3">
        <v>4</v>
      </c>
      <c r="C5" s="39" t="s">
        <v>24</v>
      </c>
    </row>
    <row r="6" spans="2:3" x14ac:dyDescent="0.25">
      <c r="B6" s="3">
        <v>5</v>
      </c>
      <c r="C6" s="39" t="s">
        <v>25</v>
      </c>
    </row>
    <row r="7" spans="2:3" x14ac:dyDescent="0.25">
      <c r="B7" s="3">
        <v>6</v>
      </c>
      <c r="C7" s="39" t="s">
        <v>26</v>
      </c>
    </row>
    <row r="8" spans="2:3" x14ac:dyDescent="0.25">
      <c r="B8" s="3">
        <v>7</v>
      </c>
      <c r="C8" s="39" t="s">
        <v>27</v>
      </c>
    </row>
    <row r="9" spans="2:3" x14ac:dyDescent="0.25">
      <c r="B9" s="3">
        <v>8</v>
      </c>
      <c r="C9" s="39" t="s">
        <v>28</v>
      </c>
    </row>
    <row r="10" spans="2:3" x14ac:dyDescent="0.25">
      <c r="B10" s="3">
        <v>9</v>
      </c>
      <c r="C10" s="39" t="s">
        <v>29</v>
      </c>
    </row>
    <row r="11" spans="2:3" x14ac:dyDescent="0.25">
      <c r="B11" s="3">
        <v>10</v>
      </c>
      <c r="C11" s="39" t="s">
        <v>30</v>
      </c>
    </row>
    <row r="12" spans="2:3" x14ac:dyDescent="0.25">
      <c r="B12" s="3">
        <v>11</v>
      </c>
      <c r="C12" s="39"/>
    </row>
    <row r="13" spans="2:3" x14ac:dyDescent="0.25">
      <c r="B13" s="3">
        <v>12</v>
      </c>
      <c r="C13" s="39"/>
    </row>
    <row r="14" spans="2:3" x14ac:dyDescent="0.25">
      <c r="B14" s="3">
        <v>13</v>
      </c>
      <c r="C14" s="39"/>
    </row>
    <row r="15" spans="2:3" x14ac:dyDescent="0.25">
      <c r="B15" s="3">
        <v>14</v>
      </c>
      <c r="C15" s="39"/>
    </row>
    <row r="16" spans="2:3" x14ac:dyDescent="0.25">
      <c r="B16" s="3">
        <v>15</v>
      </c>
      <c r="C16" s="39"/>
    </row>
    <row r="17" spans="2:3" x14ac:dyDescent="0.25">
      <c r="B17" s="3">
        <v>16</v>
      </c>
      <c r="C17" s="39"/>
    </row>
    <row r="18" spans="2:3" x14ac:dyDescent="0.25">
      <c r="B18" s="3">
        <v>17</v>
      </c>
      <c r="C18" s="39"/>
    </row>
    <row r="19" spans="2:3" x14ac:dyDescent="0.25">
      <c r="B19" s="3">
        <v>18</v>
      </c>
      <c r="C19" s="39"/>
    </row>
    <row r="20" spans="2:3" x14ac:dyDescent="0.25">
      <c r="B20" s="3">
        <v>19</v>
      </c>
      <c r="C20" s="39"/>
    </row>
    <row r="21" spans="2:3" x14ac:dyDescent="0.25">
      <c r="B21" s="3">
        <v>20</v>
      </c>
      <c r="C21" s="39"/>
    </row>
    <row r="22" spans="2:3" x14ac:dyDescent="0.25">
      <c r="B22" s="3">
        <v>21</v>
      </c>
      <c r="C22" s="39"/>
    </row>
    <row r="23" spans="2:3" x14ac:dyDescent="0.25">
      <c r="B23" s="3">
        <v>22</v>
      </c>
      <c r="C23" s="39"/>
    </row>
    <row r="24" spans="2:3" x14ac:dyDescent="0.25">
      <c r="B24" s="3">
        <v>23</v>
      </c>
      <c r="C24" s="39"/>
    </row>
    <row r="25" spans="2:3" x14ac:dyDescent="0.25">
      <c r="B25" s="3">
        <v>24</v>
      </c>
      <c r="C25" s="39"/>
    </row>
    <row r="26" spans="2:3" x14ac:dyDescent="0.25">
      <c r="B26" s="3">
        <v>25</v>
      </c>
      <c r="C26" s="39"/>
    </row>
    <row r="27" spans="2:3" x14ac:dyDescent="0.25">
      <c r="B27" s="3">
        <v>26</v>
      </c>
      <c r="C27" s="39"/>
    </row>
    <row r="28" spans="2:3" x14ac:dyDescent="0.25">
      <c r="B28" s="3">
        <v>27</v>
      </c>
      <c r="C28" s="39"/>
    </row>
    <row r="29" spans="2:3" x14ac:dyDescent="0.25">
      <c r="B29" s="3">
        <v>28</v>
      </c>
      <c r="C29" s="39"/>
    </row>
    <row r="30" spans="2:3" x14ac:dyDescent="0.25">
      <c r="B30" s="3">
        <v>29</v>
      </c>
      <c r="C30" s="39"/>
    </row>
    <row r="31" spans="2:3" x14ac:dyDescent="0.25">
      <c r="B31" s="3">
        <v>30</v>
      </c>
      <c r="C31" s="39"/>
    </row>
    <row r="32" spans="2:3" x14ac:dyDescent="0.25">
      <c r="B32" s="3">
        <v>31</v>
      </c>
      <c r="C32" s="39"/>
    </row>
    <row r="33" spans="2:3" x14ac:dyDescent="0.25">
      <c r="B33" s="3">
        <v>32</v>
      </c>
      <c r="C33" s="39"/>
    </row>
    <row r="34" spans="2:3" x14ac:dyDescent="0.25">
      <c r="B34" s="3">
        <v>33</v>
      </c>
      <c r="C34" s="39"/>
    </row>
    <row r="35" spans="2:3" x14ac:dyDescent="0.25">
      <c r="B35" s="3">
        <v>34</v>
      </c>
      <c r="C35" s="39"/>
    </row>
    <row r="36" spans="2:3" ht="13" thickBot="1" x14ac:dyDescent="0.3">
      <c r="B36" s="4">
        <v>35</v>
      </c>
      <c r="C36" s="40"/>
    </row>
    <row r="37" spans="2:3" x14ac:dyDescent="0.25">
      <c r="B37" s="1" t="s">
        <v>7</v>
      </c>
      <c r="C37" s="5">
        <f>COUNTA(C2:C36)</f>
        <v>10</v>
      </c>
    </row>
  </sheetData>
  <sheetProtection algorithmName="SHA-512" hashValue="4Zdl+YPJsnNsSTck0WFMAFa41SOryETg0RjyyVjdyRe5ynfg7L7i4mqXAVPCU3eqsMGVgQoEr8pQKYpOilY0rA==" saltValue="Ju0hmFmP0M30B5GRXDV5UA==" spinCount="100000" sheet="1" objects="1" scenarios="1"/>
  <phoneticPr fontId="2" type="noConversion"/>
  <pageMargins left="0.75" right="0.75" top="1" bottom="1" header="0.5" footer="0.5"/>
  <pageSetup paperSize="9" scale="92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59"/>
  <sheetViews>
    <sheetView showGridLines="0" showRowColHeaders="0" zoomScale="85" zoomScaleNormal="85" workbookViewId="0"/>
  </sheetViews>
  <sheetFormatPr defaultColWidth="9.1796875" defaultRowHeight="12.5" x14ac:dyDescent="0.25"/>
  <cols>
    <col min="1" max="1" width="9.1796875" style="6"/>
    <col min="2" max="2" width="5.7265625" style="18" customWidth="1"/>
    <col min="3" max="3" width="20.1796875" style="6" bestFit="1" customWidth="1"/>
    <col min="4" max="15" width="5.7265625" style="18" customWidth="1"/>
    <col min="16" max="27" width="9.1796875" style="6" hidden="1" customWidth="1"/>
    <col min="28" max="16384" width="9.1796875" style="6"/>
  </cols>
  <sheetData>
    <row r="2" spans="2:27" ht="49.5" customHeight="1" x14ac:dyDescent="0.25">
      <c r="B2" s="54" t="s">
        <v>4</v>
      </c>
      <c r="C2" s="55"/>
      <c r="D2" s="29" t="s">
        <v>19</v>
      </c>
      <c r="E2" s="29"/>
      <c r="F2" s="29"/>
      <c r="G2" s="37"/>
      <c r="H2" s="29"/>
      <c r="I2" s="29"/>
      <c r="J2" s="29"/>
      <c r="K2" s="29"/>
      <c r="L2" s="29"/>
      <c r="M2" s="29"/>
      <c r="N2" s="29"/>
      <c r="O2" s="30"/>
    </row>
    <row r="3" spans="2:27" ht="51.75" customHeight="1" x14ac:dyDescent="0.25">
      <c r="B3" s="56" t="s">
        <v>0</v>
      </c>
      <c r="C3" s="57"/>
      <c r="D3" s="41">
        <v>40524</v>
      </c>
      <c r="E3" s="41">
        <v>40701</v>
      </c>
      <c r="F3" s="41"/>
      <c r="G3" s="41"/>
      <c r="H3" s="41"/>
      <c r="I3" s="41"/>
      <c r="J3" s="41"/>
      <c r="K3" s="41"/>
      <c r="L3" s="41"/>
      <c r="M3" s="41"/>
      <c r="N3" s="41"/>
      <c r="O3" s="42"/>
    </row>
    <row r="4" spans="2:27" ht="20.149999999999999" customHeight="1" x14ac:dyDescent="0.25">
      <c r="B4" s="58" t="s">
        <v>18</v>
      </c>
      <c r="C4" s="59"/>
      <c r="D4" s="43">
        <v>30</v>
      </c>
      <c r="E4" s="43">
        <v>30</v>
      </c>
      <c r="F4" s="43">
        <v>50</v>
      </c>
      <c r="G4" s="43">
        <v>20</v>
      </c>
      <c r="H4" s="43">
        <v>30</v>
      </c>
      <c r="I4" s="43">
        <v>34</v>
      </c>
      <c r="J4" s="43">
        <v>35</v>
      </c>
      <c r="K4" s="43">
        <v>30</v>
      </c>
      <c r="L4" s="43">
        <v>30</v>
      </c>
      <c r="M4" s="43"/>
      <c r="N4" s="43"/>
      <c r="O4" s="43"/>
    </row>
    <row r="5" spans="2:27" ht="20.149999999999999" customHeight="1" x14ac:dyDescent="0.25">
      <c r="B5" s="60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2"/>
    </row>
    <row r="6" spans="2:27" x14ac:dyDescent="0.25">
      <c r="B6" s="27">
        <v>1</v>
      </c>
      <c r="C6" s="7" t="str">
        <f>namen!C2</f>
        <v>Kim</v>
      </c>
      <c r="D6" s="46">
        <v>15</v>
      </c>
      <c r="E6" s="46">
        <v>30</v>
      </c>
      <c r="F6" s="46">
        <v>22</v>
      </c>
      <c r="G6" s="46"/>
      <c r="H6" s="46"/>
      <c r="I6" s="46"/>
      <c r="J6" s="46"/>
      <c r="K6" s="46"/>
      <c r="L6" s="46"/>
      <c r="M6" s="46"/>
      <c r="N6" s="46"/>
      <c r="O6" s="46"/>
      <c r="P6" s="44">
        <f>IF($C$6=0,"",IF(D6="","",IF($C$6&gt;0,D6/$D$4)))</f>
        <v>0.5</v>
      </c>
      <c r="Q6" s="44">
        <f>IF(C6=0,"",IF(E6="","",IF(C6&gt;0,E6/$E$4)))</f>
        <v>1</v>
      </c>
      <c r="R6" s="44">
        <f t="shared" ref="R6:R40" si="0">IF(C6=0,"",IF(F6="","",IF(C6&gt;0,F6/$F$4)))</f>
        <v>0.44</v>
      </c>
      <c r="S6" s="44" t="str">
        <f t="shared" ref="S6:S40" si="1">IF(C6=0,"",IF(G6="","",IF(C6&gt;0,G6/$G$4)))</f>
        <v/>
      </c>
      <c r="T6" s="44" t="str">
        <f t="shared" ref="T6:T40" si="2">IF(C6=0,"",IF(H6="","",IF(C6&gt;0,H6/$H$4)))</f>
        <v/>
      </c>
      <c r="U6" s="44" t="str">
        <f t="shared" ref="U6:U40" si="3">IF(C6=0,"",IF(I6="","",IF(C6&gt;0,I6/$I$4)))</f>
        <v/>
      </c>
      <c r="V6" s="44" t="str">
        <f t="shared" ref="V6:V40" si="4">IF(C6=0,"",IF(J6="","",IF(C6&gt;0,J6/$J$4)))</f>
        <v/>
      </c>
      <c r="W6" s="44" t="str">
        <f t="shared" ref="W6:W40" si="5">IF(C6=0,"",IF(K6="","",IF(C6&gt;0,K6/$K$4)))</f>
        <v/>
      </c>
      <c r="X6" s="44" t="str">
        <f t="shared" ref="X6:X40" si="6">IF(C6=0,"",IF(L6="","",IF(C6&gt;0,L6/$L$4)))</f>
        <v/>
      </c>
      <c r="Y6" s="44" t="str">
        <f t="shared" ref="Y6:Y40" si="7">IF(C6=0,"",IF(M6="","",IF(C6&gt;0,M6/$M$4)))</f>
        <v/>
      </c>
      <c r="Z6" s="44" t="str">
        <f t="shared" ref="Z6:Z40" si="8">IF(C6=0,"",IF(N6="","",IF(C6&gt;0,N6/$N$4)))</f>
        <v/>
      </c>
      <c r="AA6" s="44" t="str">
        <f t="shared" ref="AA6:AA40" si="9">IF(C6=0,"",IF(O6="","",IF(C6&gt;0,O6/$O$4)))</f>
        <v/>
      </c>
    </row>
    <row r="7" spans="2:27" x14ac:dyDescent="0.25">
      <c r="B7" s="27">
        <v>2</v>
      </c>
      <c r="C7" s="7" t="str">
        <f>namen!C3</f>
        <v>Eef</v>
      </c>
      <c r="D7" s="46">
        <v>6</v>
      </c>
      <c r="E7" s="46">
        <v>23</v>
      </c>
      <c r="F7" s="46">
        <v>23</v>
      </c>
      <c r="G7" s="46"/>
      <c r="H7" s="46"/>
      <c r="I7" s="46"/>
      <c r="J7" s="46"/>
      <c r="K7" s="46"/>
      <c r="L7" s="46"/>
      <c r="M7" s="46"/>
      <c r="N7" s="46"/>
      <c r="O7" s="46"/>
      <c r="P7" s="44">
        <f t="shared" ref="P7:P40" si="10">IF(C7=0,"",IF(D7="","",IF(C7&gt;0,D7/$D$4)))</f>
        <v>0.2</v>
      </c>
      <c r="Q7" s="44">
        <f t="shared" ref="Q7:Q40" si="11">IF(C7=0,"",IF(E7="","",IF($C$6&gt;0,E7/$E$4)))</f>
        <v>0.76666666666666672</v>
      </c>
      <c r="R7" s="44">
        <f t="shared" si="0"/>
        <v>0.46</v>
      </c>
      <c r="S7" s="44" t="str">
        <f t="shared" si="1"/>
        <v/>
      </c>
      <c r="T7" s="44" t="str">
        <f t="shared" si="2"/>
        <v/>
      </c>
      <c r="U7" s="44" t="str">
        <f t="shared" si="3"/>
        <v/>
      </c>
      <c r="V7" s="44" t="str">
        <f t="shared" si="4"/>
        <v/>
      </c>
      <c r="W7" s="44" t="str">
        <f t="shared" si="5"/>
        <v/>
      </c>
      <c r="X7" s="44" t="str">
        <f t="shared" si="6"/>
        <v/>
      </c>
      <c r="Y7" s="44" t="str">
        <f t="shared" si="7"/>
        <v/>
      </c>
      <c r="Z7" s="44" t="str">
        <f t="shared" si="8"/>
        <v/>
      </c>
      <c r="AA7" s="44" t="str">
        <f t="shared" si="9"/>
        <v/>
      </c>
    </row>
    <row r="8" spans="2:27" x14ac:dyDescent="0.25">
      <c r="B8" s="27">
        <v>3</v>
      </c>
      <c r="C8" s="7" t="str">
        <f>namen!C4</f>
        <v>Koby</v>
      </c>
      <c r="D8" s="46">
        <v>24</v>
      </c>
      <c r="E8" s="46">
        <v>12</v>
      </c>
      <c r="F8" s="46">
        <v>45</v>
      </c>
      <c r="G8" s="46"/>
      <c r="H8" s="46"/>
      <c r="I8" s="46"/>
      <c r="J8" s="46"/>
      <c r="K8" s="46"/>
      <c r="L8" s="46"/>
      <c r="M8" s="46"/>
      <c r="N8" s="46"/>
      <c r="O8" s="46"/>
      <c r="P8" s="44">
        <f t="shared" si="10"/>
        <v>0.8</v>
      </c>
      <c r="Q8" s="44">
        <f t="shared" si="11"/>
        <v>0.4</v>
      </c>
      <c r="R8" s="44">
        <f t="shared" si="0"/>
        <v>0.9</v>
      </c>
      <c r="S8" s="44" t="str">
        <f t="shared" si="1"/>
        <v/>
      </c>
      <c r="T8" s="44" t="str">
        <f t="shared" si="2"/>
        <v/>
      </c>
      <c r="U8" s="44" t="str">
        <f t="shared" si="3"/>
        <v/>
      </c>
      <c r="V8" s="44" t="str">
        <f t="shared" si="4"/>
        <v/>
      </c>
      <c r="W8" s="44" t="str">
        <f t="shared" si="5"/>
        <v/>
      </c>
      <c r="X8" s="44" t="str">
        <f t="shared" si="6"/>
        <v/>
      </c>
      <c r="Y8" s="44" t="str">
        <f t="shared" si="7"/>
        <v/>
      </c>
      <c r="Z8" s="44" t="str">
        <f t="shared" si="8"/>
        <v/>
      </c>
      <c r="AA8" s="44" t="str">
        <f t="shared" si="9"/>
        <v/>
      </c>
    </row>
    <row r="9" spans="2:27" x14ac:dyDescent="0.25">
      <c r="B9" s="27">
        <v>4</v>
      </c>
      <c r="C9" s="7" t="str">
        <f>namen!C5</f>
        <v>Nico</v>
      </c>
      <c r="D9" s="46">
        <v>26</v>
      </c>
      <c r="E9" s="46">
        <v>29</v>
      </c>
      <c r="F9" s="46">
        <v>40</v>
      </c>
      <c r="G9" s="46"/>
      <c r="H9" s="46"/>
      <c r="I9" s="46"/>
      <c r="J9" s="46"/>
      <c r="K9" s="46"/>
      <c r="L9" s="46"/>
      <c r="M9" s="46"/>
      <c r="N9" s="46"/>
      <c r="O9" s="46"/>
      <c r="P9" s="44">
        <f t="shared" si="10"/>
        <v>0.8666666666666667</v>
      </c>
      <c r="Q9" s="44">
        <f t="shared" si="11"/>
        <v>0.96666666666666667</v>
      </c>
      <c r="R9" s="44">
        <f t="shared" si="0"/>
        <v>0.8</v>
      </c>
      <c r="S9" s="44" t="str">
        <f t="shared" si="1"/>
        <v/>
      </c>
      <c r="T9" s="44" t="str">
        <f t="shared" si="2"/>
        <v/>
      </c>
      <c r="U9" s="44" t="str">
        <f t="shared" si="3"/>
        <v/>
      </c>
      <c r="V9" s="44" t="str">
        <f t="shared" si="4"/>
        <v/>
      </c>
      <c r="W9" s="44" t="str">
        <f t="shared" si="5"/>
        <v/>
      </c>
      <c r="X9" s="44" t="str">
        <f t="shared" si="6"/>
        <v/>
      </c>
      <c r="Y9" s="44" t="str">
        <f t="shared" si="7"/>
        <v/>
      </c>
      <c r="Z9" s="44" t="str">
        <f t="shared" si="8"/>
        <v/>
      </c>
      <c r="AA9" s="44" t="str">
        <f t="shared" si="9"/>
        <v/>
      </c>
    </row>
    <row r="10" spans="2:27" x14ac:dyDescent="0.25">
      <c r="B10" s="27">
        <v>5</v>
      </c>
      <c r="C10" s="7" t="str">
        <f>namen!C6</f>
        <v>Lucas</v>
      </c>
      <c r="D10" s="46">
        <v>28</v>
      </c>
      <c r="E10" s="46">
        <v>23</v>
      </c>
      <c r="F10" s="46">
        <v>34</v>
      </c>
      <c r="G10" s="46"/>
      <c r="H10" s="46"/>
      <c r="I10" s="46"/>
      <c r="J10" s="46"/>
      <c r="K10" s="46"/>
      <c r="L10" s="46"/>
      <c r="M10" s="46"/>
      <c r="N10" s="46"/>
      <c r="O10" s="46"/>
      <c r="P10" s="44">
        <f t="shared" si="10"/>
        <v>0.93333333333333335</v>
      </c>
      <c r="Q10" s="44">
        <f t="shared" si="11"/>
        <v>0.76666666666666672</v>
      </c>
      <c r="R10" s="44">
        <f t="shared" si="0"/>
        <v>0.68</v>
      </c>
      <c r="S10" s="44" t="str">
        <f t="shared" si="1"/>
        <v/>
      </c>
      <c r="T10" s="44" t="str">
        <f t="shared" si="2"/>
        <v/>
      </c>
      <c r="U10" s="44" t="str">
        <f t="shared" si="3"/>
        <v/>
      </c>
      <c r="V10" s="44" t="str">
        <f t="shared" si="4"/>
        <v/>
      </c>
      <c r="W10" s="44" t="str">
        <f t="shared" si="5"/>
        <v/>
      </c>
      <c r="X10" s="44" t="str">
        <f t="shared" si="6"/>
        <v/>
      </c>
      <c r="Y10" s="44" t="str">
        <f t="shared" si="7"/>
        <v/>
      </c>
      <c r="Z10" s="44" t="str">
        <f t="shared" si="8"/>
        <v/>
      </c>
      <c r="AA10" s="44" t="str">
        <f t="shared" si="9"/>
        <v/>
      </c>
    </row>
    <row r="11" spans="2:27" x14ac:dyDescent="0.25">
      <c r="B11" s="27">
        <v>6</v>
      </c>
      <c r="C11" s="7" t="str">
        <f>namen!C7</f>
        <v>Gerard</v>
      </c>
      <c r="D11" s="46">
        <v>29</v>
      </c>
      <c r="E11" s="46">
        <v>23</v>
      </c>
      <c r="F11" s="46">
        <v>12</v>
      </c>
      <c r="G11" s="46"/>
      <c r="H11" s="46"/>
      <c r="I11" s="46"/>
      <c r="J11" s="46"/>
      <c r="K11" s="46"/>
      <c r="L11" s="46"/>
      <c r="M11" s="46"/>
      <c r="N11" s="46"/>
      <c r="O11" s="46"/>
      <c r="P11" s="44">
        <f t="shared" si="10"/>
        <v>0.96666666666666667</v>
      </c>
      <c r="Q11" s="44">
        <f t="shared" si="11"/>
        <v>0.76666666666666672</v>
      </c>
      <c r="R11" s="44">
        <f t="shared" si="0"/>
        <v>0.24</v>
      </c>
      <c r="S11" s="44" t="str">
        <f t="shared" si="1"/>
        <v/>
      </c>
      <c r="T11" s="44" t="str">
        <f t="shared" si="2"/>
        <v/>
      </c>
      <c r="U11" s="44" t="str">
        <f t="shared" si="3"/>
        <v/>
      </c>
      <c r="V11" s="44" t="str">
        <f t="shared" si="4"/>
        <v/>
      </c>
      <c r="W11" s="44" t="str">
        <f t="shared" si="5"/>
        <v/>
      </c>
      <c r="X11" s="44" t="str">
        <f t="shared" si="6"/>
        <v/>
      </c>
      <c r="Y11" s="44" t="str">
        <f t="shared" si="7"/>
        <v/>
      </c>
      <c r="Z11" s="44" t="str">
        <f t="shared" si="8"/>
        <v/>
      </c>
      <c r="AA11" s="44" t="str">
        <f t="shared" si="9"/>
        <v/>
      </c>
    </row>
    <row r="12" spans="2:27" x14ac:dyDescent="0.25">
      <c r="B12" s="27">
        <v>7</v>
      </c>
      <c r="C12" s="7" t="str">
        <f>namen!C8</f>
        <v>Rob</v>
      </c>
      <c r="D12" s="46">
        <v>30</v>
      </c>
      <c r="E12" s="46">
        <v>30</v>
      </c>
      <c r="F12" s="46">
        <v>19</v>
      </c>
      <c r="G12" s="46"/>
      <c r="H12" s="46"/>
      <c r="I12" s="46"/>
      <c r="J12" s="46"/>
      <c r="K12" s="46"/>
      <c r="L12" s="46"/>
      <c r="M12" s="46"/>
      <c r="N12" s="46"/>
      <c r="O12" s="46"/>
      <c r="P12" s="44">
        <f t="shared" si="10"/>
        <v>1</v>
      </c>
      <c r="Q12" s="44">
        <f t="shared" si="11"/>
        <v>1</v>
      </c>
      <c r="R12" s="44">
        <f t="shared" si="0"/>
        <v>0.38</v>
      </c>
      <c r="S12" s="44" t="str">
        <f t="shared" si="1"/>
        <v/>
      </c>
      <c r="T12" s="44" t="str">
        <f t="shared" si="2"/>
        <v/>
      </c>
      <c r="U12" s="44" t="str">
        <f t="shared" si="3"/>
        <v/>
      </c>
      <c r="V12" s="44" t="str">
        <f t="shared" si="4"/>
        <v/>
      </c>
      <c r="W12" s="44" t="str">
        <f t="shared" si="5"/>
        <v/>
      </c>
      <c r="X12" s="44" t="str">
        <f t="shared" si="6"/>
        <v/>
      </c>
      <c r="Y12" s="44" t="str">
        <f t="shared" si="7"/>
        <v/>
      </c>
      <c r="Z12" s="44" t="str">
        <f t="shared" si="8"/>
        <v/>
      </c>
      <c r="AA12" s="44" t="str">
        <f t="shared" si="9"/>
        <v/>
      </c>
    </row>
    <row r="13" spans="2:27" x14ac:dyDescent="0.25">
      <c r="B13" s="27">
        <v>8</v>
      </c>
      <c r="C13" s="7" t="str">
        <f>namen!C9</f>
        <v>Thomas</v>
      </c>
      <c r="D13" s="46">
        <v>27</v>
      </c>
      <c r="E13" s="46">
        <v>30</v>
      </c>
      <c r="F13" s="46">
        <v>41</v>
      </c>
      <c r="G13" s="46"/>
      <c r="H13" s="46"/>
      <c r="I13" s="46"/>
      <c r="J13" s="46"/>
      <c r="K13" s="46"/>
      <c r="L13" s="46"/>
      <c r="M13" s="46"/>
      <c r="N13" s="46"/>
      <c r="O13" s="46"/>
      <c r="P13" s="44">
        <f t="shared" si="10"/>
        <v>0.9</v>
      </c>
      <c r="Q13" s="44">
        <f t="shared" si="11"/>
        <v>1</v>
      </c>
      <c r="R13" s="44">
        <f t="shared" si="0"/>
        <v>0.82</v>
      </c>
      <c r="S13" s="44" t="str">
        <f t="shared" si="1"/>
        <v/>
      </c>
      <c r="T13" s="44" t="str">
        <f t="shared" si="2"/>
        <v/>
      </c>
      <c r="U13" s="44" t="str">
        <f t="shared" si="3"/>
        <v/>
      </c>
      <c r="V13" s="44" t="str">
        <f t="shared" si="4"/>
        <v/>
      </c>
      <c r="W13" s="44" t="str">
        <f t="shared" si="5"/>
        <v/>
      </c>
      <c r="X13" s="44" t="str">
        <f t="shared" si="6"/>
        <v/>
      </c>
      <c r="Y13" s="44" t="str">
        <f t="shared" si="7"/>
        <v/>
      </c>
      <c r="Z13" s="44" t="str">
        <f t="shared" si="8"/>
        <v/>
      </c>
      <c r="AA13" s="44" t="str">
        <f t="shared" si="9"/>
        <v/>
      </c>
    </row>
    <row r="14" spans="2:27" x14ac:dyDescent="0.25">
      <c r="B14" s="27">
        <v>9</v>
      </c>
      <c r="C14" s="7" t="str">
        <f>namen!C10</f>
        <v>Piet</v>
      </c>
      <c r="D14" s="46">
        <v>28</v>
      </c>
      <c r="E14" s="46">
        <v>29</v>
      </c>
      <c r="F14" s="46">
        <v>35</v>
      </c>
      <c r="G14" s="46"/>
      <c r="H14" s="46"/>
      <c r="I14" s="46"/>
      <c r="J14" s="46"/>
      <c r="K14" s="46"/>
      <c r="L14" s="46"/>
      <c r="M14" s="46"/>
      <c r="N14" s="46"/>
      <c r="O14" s="46"/>
      <c r="P14" s="44">
        <f t="shared" si="10"/>
        <v>0.93333333333333335</v>
      </c>
      <c r="Q14" s="44">
        <f t="shared" si="11"/>
        <v>0.96666666666666667</v>
      </c>
      <c r="R14" s="44">
        <f t="shared" si="0"/>
        <v>0.7</v>
      </c>
      <c r="S14" s="44" t="str">
        <f t="shared" si="1"/>
        <v/>
      </c>
      <c r="T14" s="44" t="str">
        <f t="shared" si="2"/>
        <v/>
      </c>
      <c r="U14" s="44" t="str">
        <f t="shared" si="3"/>
        <v/>
      </c>
      <c r="V14" s="44" t="str">
        <f t="shared" si="4"/>
        <v/>
      </c>
      <c r="W14" s="44" t="str">
        <f t="shared" si="5"/>
        <v/>
      </c>
      <c r="X14" s="44" t="str">
        <f t="shared" si="6"/>
        <v/>
      </c>
      <c r="Y14" s="44" t="str">
        <f t="shared" si="7"/>
        <v/>
      </c>
      <c r="Z14" s="44" t="str">
        <f t="shared" si="8"/>
        <v/>
      </c>
      <c r="AA14" s="44" t="str">
        <f t="shared" si="9"/>
        <v/>
      </c>
    </row>
    <row r="15" spans="2:27" x14ac:dyDescent="0.25">
      <c r="B15" s="27">
        <v>10</v>
      </c>
      <c r="C15" s="7" t="str">
        <f>namen!C11</f>
        <v>Johan</v>
      </c>
      <c r="D15" s="46">
        <v>27</v>
      </c>
      <c r="E15" s="46">
        <v>30</v>
      </c>
      <c r="F15" s="46">
        <v>37</v>
      </c>
      <c r="G15" s="46"/>
      <c r="H15" s="46"/>
      <c r="I15" s="46"/>
      <c r="J15" s="46"/>
      <c r="K15" s="46"/>
      <c r="L15" s="46"/>
      <c r="M15" s="46"/>
      <c r="N15" s="46"/>
      <c r="O15" s="46"/>
      <c r="P15" s="44">
        <f t="shared" si="10"/>
        <v>0.9</v>
      </c>
      <c r="Q15" s="44">
        <f t="shared" si="11"/>
        <v>1</v>
      </c>
      <c r="R15" s="44">
        <f t="shared" si="0"/>
        <v>0.74</v>
      </c>
      <c r="S15" s="44" t="str">
        <f t="shared" si="1"/>
        <v/>
      </c>
      <c r="T15" s="44" t="str">
        <f t="shared" si="2"/>
        <v/>
      </c>
      <c r="U15" s="44" t="str">
        <f t="shared" si="3"/>
        <v/>
      </c>
      <c r="V15" s="44" t="str">
        <f t="shared" si="4"/>
        <v/>
      </c>
      <c r="W15" s="44" t="str">
        <f t="shared" si="5"/>
        <v/>
      </c>
      <c r="X15" s="44" t="str">
        <f t="shared" si="6"/>
        <v/>
      </c>
      <c r="Y15" s="44" t="str">
        <f t="shared" si="7"/>
        <v/>
      </c>
      <c r="Z15" s="44" t="str">
        <f t="shared" si="8"/>
        <v/>
      </c>
      <c r="AA15" s="44" t="str">
        <f t="shared" si="9"/>
        <v/>
      </c>
    </row>
    <row r="16" spans="2:27" x14ac:dyDescent="0.25">
      <c r="B16" s="27">
        <v>11</v>
      </c>
      <c r="C16" s="7">
        <f>namen!C12</f>
        <v>0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4" t="str">
        <f t="shared" si="10"/>
        <v/>
      </c>
      <c r="Q16" s="44" t="str">
        <f t="shared" si="11"/>
        <v/>
      </c>
      <c r="R16" s="44" t="str">
        <f t="shared" si="0"/>
        <v/>
      </c>
      <c r="S16" s="44" t="str">
        <f t="shared" si="1"/>
        <v/>
      </c>
      <c r="T16" s="44" t="str">
        <f t="shared" si="2"/>
        <v/>
      </c>
      <c r="U16" s="44" t="str">
        <f t="shared" si="3"/>
        <v/>
      </c>
      <c r="V16" s="44" t="str">
        <f t="shared" si="4"/>
        <v/>
      </c>
      <c r="W16" s="44" t="str">
        <f t="shared" si="5"/>
        <v/>
      </c>
      <c r="X16" s="44" t="str">
        <f t="shared" si="6"/>
        <v/>
      </c>
      <c r="Y16" s="44" t="str">
        <f t="shared" si="7"/>
        <v/>
      </c>
      <c r="Z16" s="44" t="str">
        <f t="shared" si="8"/>
        <v/>
      </c>
      <c r="AA16" s="44" t="str">
        <f t="shared" si="9"/>
        <v/>
      </c>
    </row>
    <row r="17" spans="2:27" x14ac:dyDescent="0.25">
      <c r="B17" s="27">
        <v>12</v>
      </c>
      <c r="C17" s="7">
        <f>namen!C13</f>
        <v>0</v>
      </c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4" t="str">
        <f t="shared" si="10"/>
        <v/>
      </c>
      <c r="Q17" s="44" t="str">
        <f t="shared" si="11"/>
        <v/>
      </c>
      <c r="R17" s="44" t="str">
        <f t="shared" si="0"/>
        <v/>
      </c>
      <c r="S17" s="44" t="str">
        <f t="shared" si="1"/>
        <v/>
      </c>
      <c r="T17" s="44" t="str">
        <f t="shared" si="2"/>
        <v/>
      </c>
      <c r="U17" s="44" t="str">
        <f t="shared" si="3"/>
        <v/>
      </c>
      <c r="V17" s="44" t="str">
        <f t="shared" si="4"/>
        <v/>
      </c>
      <c r="W17" s="44" t="str">
        <f t="shared" si="5"/>
        <v/>
      </c>
      <c r="X17" s="44" t="str">
        <f t="shared" si="6"/>
        <v/>
      </c>
      <c r="Y17" s="44" t="str">
        <f t="shared" si="7"/>
        <v/>
      </c>
      <c r="Z17" s="44" t="str">
        <f t="shared" si="8"/>
        <v/>
      </c>
      <c r="AA17" s="44" t="str">
        <f t="shared" si="9"/>
        <v/>
      </c>
    </row>
    <row r="18" spans="2:27" x14ac:dyDescent="0.25">
      <c r="B18" s="27">
        <v>13</v>
      </c>
      <c r="C18" s="7">
        <f>namen!C14</f>
        <v>0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4" t="str">
        <f t="shared" si="10"/>
        <v/>
      </c>
      <c r="Q18" s="44" t="str">
        <f t="shared" si="11"/>
        <v/>
      </c>
      <c r="R18" s="44" t="str">
        <f t="shared" si="0"/>
        <v/>
      </c>
      <c r="S18" s="44" t="str">
        <f t="shared" si="1"/>
        <v/>
      </c>
      <c r="T18" s="44" t="str">
        <f t="shared" si="2"/>
        <v/>
      </c>
      <c r="U18" s="44" t="str">
        <f t="shared" si="3"/>
        <v/>
      </c>
      <c r="V18" s="44" t="str">
        <f t="shared" si="4"/>
        <v/>
      </c>
      <c r="W18" s="44" t="str">
        <f t="shared" si="5"/>
        <v/>
      </c>
      <c r="X18" s="44" t="str">
        <f t="shared" si="6"/>
        <v/>
      </c>
      <c r="Y18" s="44" t="str">
        <f t="shared" si="7"/>
        <v/>
      </c>
      <c r="Z18" s="44" t="str">
        <f t="shared" si="8"/>
        <v/>
      </c>
      <c r="AA18" s="44" t="str">
        <f t="shared" si="9"/>
        <v/>
      </c>
    </row>
    <row r="19" spans="2:27" x14ac:dyDescent="0.25">
      <c r="B19" s="27">
        <v>14</v>
      </c>
      <c r="C19" s="7">
        <f>namen!C15</f>
        <v>0</v>
      </c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4" t="str">
        <f t="shared" si="10"/>
        <v/>
      </c>
      <c r="Q19" s="44" t="str">
        <f t="shared" si="11"/>
        <v/>
      </c>
      <c r="R19" s="44" t="str">
        <f t="shared" si="0"/>
        <v/>
      </c>
      <c r="S19" s="44" t="str">
        <f t="shared" si="1"/>
        <v/>
      </c>
      <c r="T19" s="44" t="str">
        <f t="shared" si="2"/>
        <v/>
      </c>
      <c r="U19" s="44" t="str">
        <f t="shared" si="3"/>
        <v/>
      </c>
      <c r="V19" s="44" t="str">
        <f t="shared" si="4"/>
        <v/>
      </c>
      <c r="W19" s="44" t="str">
        <f t="shared" si="5"/>
        <v/>
      </c>
      <c r="X19" s="44" t="str">
        <f t="shared" si="6"/>
        <v/>
      </c>
      <c r="Y19" s="44" t="str">
        <f t="shared" si="7"/>
        <v/>
      </c>
      <c r="Z19" s="44" t="str">
        <f t="shared" si="8"/>
        <v/>
      </c>
      <c r="AA19" s="44" t="str">
        <f t="shared" si="9"/>
        <v/>
      </c>
    </row>
    <row r="20" spans="2:27" x14ac:dyDescent="0.25">
      <c r="B20" s="27">
        <v>15</v>
      </c>
      <c r="C20" s="7">
        <f>namen!C16</f>
        <v>0</v>
      </c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4" t="str">
        <f t="shared" si="10"/>
        <v/>
      </c>
      <c r="Q20" s="44" t="str">
        <f t="shared" si="11"/>
        <v/>
      </c>
      <c r="R20" s="44" t="str">
        <f t="shared" si="0"/>
        <v/>
      </c>
      <c r="S20" s="44" t="str">
        <f t="shared" si="1"/>
        <v/>
      </c>
      <c r="T20" s="44" t="str">
        <f t="shared" si="2"/>
        <v/>
      </c>
      <c r="U20" s="44" t="str">
        <f t="shared" si="3"/>
        <v/>
      </c>
      <c r="V20" s="44" t="str">
        <f t="shared" si="4"/>
        <v/>
      </c>
      <c r="W20" s="44" t="str">
        <f t="shared" si="5"/>
        <v/>
      </c>
      <c r="X20" s="44" t="str">
        <f t="shared" si="6"/>
        <v/>
      </c>
      <c r="Y20" s="44" t="str">
        <f t="shared" si="7"/>
        <v/>
      </c>
      <c r="Z20" s="44" t="str">
        <f t="shared" si="8"/>
        <v/>
      </c>
      <c r="AA20" s="44" t="str">
        <f t="shared" si="9"/>
        <v/>
      </c>
    </row>
    <row r="21" spans="2:27" x14ac:dyDescent="0.25">
      <c r="B21" s="27">
        <v>16</v>
      </c>
      <c r="C21" s="7">
        <f>namen!C17</f>
        <v>0</v>
      </c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4" t="str">
        <f t="shared" si="10"/>
        <v/>
      </c>
      <c r="Q21" s="44" t="str">
        <f t="shared" si="11"/>
        <v/>
      </c>
      <c r="R21" s="44" t="str">
        <f t="shared" si="0"/>
        <v/>
      </c>
      <c r="S21" s="44" t="str">
        <f t="shared" si="1"/>
        <v/>
      </c>
      <c r="T21" s="44" t="str">
        <f t="shared" si="2"/>
        <v/>
      </c>
      <c r="U21" s="44" t="str">
        <f t="shared" si="3"/>
        <v/>
      </c>
      <c r="V21" s="44" t="str">
        <f t="shared" si="4"/>
        <v/>
      </c>
      <c r="W21" s="44" t="str">
        <f t="shared" si="5"/>
        <v/>
      </c>
      <c r="X21" s="44" t="str">
        <f t="shared" si="6"/>
        <v/>
      </c>
      <c r="Y21" s="44" t="str">
        <f t="shared" si="7"/>
        <v/>
      </c>
      <c r="Z21" s="44" t="str">
        <f t="shared" si="8"/>
        <v/>
      </c>
      <c r="AA21" s="44" t="str">
        <f t="shared" si="9"/>
        <v/>
      </c>
    </row>
    <row r="22" spans="2:27" x14ac:dyDescent="0.25">
      <c r="B22" s="27">
        <v>17</v>
      </c>
      <c r="C22" s="7">
        <f>namen!C18</f>
        <v>0</v>
      </c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4" t="str">
        <f t="shared" si="10"/>
        <v/>
      </c>
      <c r="Q22" s="44" t="str">
        <f t="shared" si="11"/>
        <v/>
      </c>
      <c r="R22" s="44" t="str">
        <f t="shared" si="0"/>
        <v/>
      </c>
      <c r="S22" s="44" t="str">
        <f t="shared" si="1"/>
        <v/>
      </c>
      <c r="T22" s="44" t="str">
        <f t="shared" si="2"/>
        <v/>
      </c>
      <c r="U22" s="44" t="str">
        <f t="shared" si="3"/>
        <v/>
      </c>
      <c r="V22" s="44" t="str">
        <f t="shared" si="4"/>
        <v/>
      </c>
      <c r="W22" s="44" t="str">
        <f t="shared" si="5"/>
        <v/>
      </c>
      <c r="X22" s="44" t="str">
        <f t="shared" si="6"/>
        <v/>
      </c>
      <c r="Y22" s="44" t="str">
        <f t="shared" si="7"/>
        <v/>
      </c>
      <c r="Z22" s="44" t="str">
        <f t="shared" si="8"/>
        <v/>
      </c>
      <c r="AA22" s="44" t="str">
        <f t="shared" si="9"/>
        <v/>
      </c>
    </row>
    <row r="23" spans="2:27" x14ac:dyDescent="0.25">
      <c r="B23" s="27">
        <v>18</v>
      </c>
      <c r="C23" s="7">
        <f>namen!C19</f>
        <v>0</v>
      </c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4" t="str">
        <f t="shared" si="10"/>
        <v/>
      </c>
      <c r="Q23" s="44" t="str">
        <f t="shared" si="11"/>
        <v/>
      </c>
      <c r="R23" s="44" t="str">
        <f t="shared" si="0"/>
        <v/>
      </c>
      <c r="S23" s="44" t="str">
        <f t="shared" si="1"/>
        <v/>
      </c>
      <c r="T23" s="44" t="str">
        <f t="shared" si="2"/>
        <v/>
      </c>
      <c r="U23" s="44" t="str">
        <f t="shared" si="3"/>
        <v/>
      </c>
      <c r="V23" s="44" t="str">
        <f t="shared" si="4"/>
        <v/>
      </c>
      <c r="W23" s="44" t="str">
        <f t="shared" si="5"/>
        <v/>
      </c>
      <c r="X23" s="44" t="str">
        <f t="shared" si="6"/>
        <v/>
      </c>
      <c r="Y23" s="44" t="str">
        <f t="shared" si="7"/>
        <v/>
      </c>
      <c r="Z23" s="44" t="str">
        <f t="shared" si="8"/>
        <v/>
      </c>
      <c r="AA23" s="44" t="str">
        <f t="shared" si="9"/>
        <v/>
      </c>
    </row>
    <row r="24" spans="2:27" x14ac:dyDescent="0.25">
      <c r="B24" s="27">
        <v>19</v>
      </c>
      <c r="C24" s="7">
        <f>namen!C20</f>
        <v>0</v>
      </c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4" t="str">
        <f t="shared" si="10"/>
        <v/>
      </c>
      <c r="Q24" s="44" t="str">
        <f t="shared" si="11"/>
        <v/>
      </c>
      <c r="R24" s="44" t="str">
        <f t="shared" si="0"/>
        <v/>
      </c>
      <c r="S24" s="44" t="str">
        <f t="shared" si="1"/>
        <v/>
      </c>
      <c r="T24" s="44" t="str">
        <f t="shared" si="2"/>
        <v/>
      </c>
      <c r="U24" s="44" t="str">
        <f t="shared" si="3"/>
        <v/>
      </c>
      <c r="V24" s="44" t="str">
        <f t="shared" si="4"/>
        <v/>
      </c>
      <c r="W24" s="44" t="str">
        <f t="shared" si="5"/>
        <v/>
      </c>
      <c r="X24" s="44" t="str">
        <f t="shared" si="6"/>
        <v/>
      </c>
      <c r="Y24" s="44" t="str">
        <f t="shared" si="7"/>
        <v/>
      </c>
      <c r="Z24" s="44" t="str">
        <f t="shared" si="8"/>
        <v/>
      </c>
      <c r="AA24" s="44" t="str">
        <f t="shared" si="9"/>
        <v/>
      </c>
    </row>
    <row r="25" spans="2:27" x14ac:dyDescent="0.25">
      <c r="B25" s="27">
        <v>20</v>
      </c>
      <c r="C25" s="7">
        <f>namen!C21</f>
        <v>0</v>
      </c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4" t="str">
        <f t="shared" si="10"/>
        <v/>
      </c>
      <c r="Q25" s="44" t="str">
        <f t="shared" si="11"/>
        <v/>
      </c>
      <c r="R25" s="44" t="str">
        <f t="shared" si="0"/>
        <v/>
      </c>
      <c r="S25" s="44" t="str">
        <f t="shared" si="1"/>
        <v/>
      </c>
      <c r="T25" s="44" t="str">
        <f t="shared" si="2"/>
        <v/>
      </c>
      <c r="U25" s="44" t="str">
        <f t="shared" si="3"/>
        <v/>
      </c>
      <c r="V25" s="44" t="str">
        <f t="shared" si="4"/>
        <v/>
      </c>
      <c r="W25" s="44" t="str">
        <f t="shared" si="5"/>
        <v/>
      </c>
      <c r="X25" s="44" t="str">
        <f t="shared" si="6"/>
        <v/>
      </c>
      <c r="Y25" s="44" t="str">
        <f t="shared" si="7"/>
        <v/>
      </c>
      <c r="Z25" s="44" t="str">
        <f t="shared" si="8"/>
        <v/>
      </c>
      <c r="AA25" s="44" t="str">
        <f t="shared" si="9"/>
        <v/>
      </c>
    </row>
    <row r="26" spans="2:27" x14ac:dyDescent="0.25">
      <c r="B26" s="27">
        <v>21</v>
      </c>
      <c r="C26" s="7">
        <f>namen!C22</f>
        <v>0</v>
      </c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4" t="str">
        <f t="shared" si="10"/>
        <v/>
      </c>
      <c r="Q26" s="44" t="str">
        <f t="shared" si="11"/>
        <v/>
      </c>
      <c r="R26" s="44" t="str">
        <f t="shared" si="0"/>
        <v/>
      </c>
      <c r="S26" s="44" t="str">
        <f t="shared" si="1"/>
        <v/>
      </c>
      <c r="T26" s="44" t="str">
        <f t="shared" si="2"/>
        <v/>
      </c>
      <c r="U26" s="44" t="str">
        <f t="shared" si="3"/>
        <v/>
      </c>
      <c r="V26" s="44" t="str">
        <f t="shared" si="4"/>
        <v/>
      </c>
      <c r="W26" s="44" t="str">
        <f t="shared" si="5"/>
        <v/>
      </c>
      <c r="X26" s="44" t="str">
        <f t="shared" si="6"/>
        <v/>
      </c>
      <c r="Y26" s="44" t="str">
        <f t="shared" si="7"/>
        <v/>
      </c>
      <c r="Z26" s="44" t="str">
        <f t="shared" si="8"/>
        <v/>
      </c>
      <c r="AA26" s="44" t="str">
        <f t="shared" si="9"/>
        <v/>
      </c>
    </row>
    <row r="27" spans="2:27" x14ac:dyDescent="0.25">
      <c r="B27" s="27">
        <v>22</v>
      </c>
      <c r="C27" s="7">
        <f>namen!C23</f>
        <v>0</v>
      </c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4" t="str">
        <f t="shared" si="10"/>
        <v/>
      </c>
      <c r="Q27" s="44" t="str">
        <f t="shared" si="11"/>
        <v/>
      </c>
      <c r="R27" s="44" t="str">
        <f t="shared" si="0"/>
        <v/>
      </c>
      <c r="S27" s="44" t="str">
        <f t="shared" si="1"/>
        <v/>
      </c>
      <c r="T27" s="44" t="str">
        <f t="shared" si="2"/>
        <v/>
      </c>
      <c r="U27" s="44" t="str">
        <f t="shared" si="3"/>
        <v/>
      </c>
      <c r="V27" s="44" t="str">
        <f t="shared" si="4"/>
        <v/>
      </c>
      <c r="W27" s="44" t="str">
        <f t="shared" si="5"/>
        <v/>
      </c>
      <c r="X27" s="44" t="str">
        <f t="shared" si="6"/>
        <v/>
      </c>
      <c r="Y27" s="44" t="str">
        <f t="shared" si="7"/>
        <v/>
      </c>
      <c r="Z27" s="44" t="str">
        <f t="shared" si="8"/>
        <v/>
      </c>
      <c r="AA27" s="44" t="str">
        <f t="shared" si="9"/>
        <v/>
      </c>
    </row>
    <row r="28" spans="2:27" x14ac:dyDescent="0.25">
      <c r="B28" s="27">
        <v>23</v>
      </c>
      <c r="C28" s="7">
        <f>namen!C24</f>
        <v>0</v>
      </c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4" t="str">
        <f t="shared" si="10"/>
        <v/>
      </c>
      <c r="Q28" s="44" t="str">
        <f t="shared" si="11"/>
        <v/>
      </c>
      <c r="R28" s="44" t="str">
        <f t="shared" si="0"/>
        <v/>
      </c>
      <c r="S28" s="44" t="str">
        <f t="shared" si="1"/>
        <v/>
      </c>
      <c r="T28" s="44" t="str">
        <f t="shared" si="2"/>
        <v/>
      </c>
      <c r="U28" s="44" t="str">
        <f t="shared" si="3"/>
        <v/>
      </c>
      <c r="V28" s="44" t="str">
        <f t="shared" si="4"/>
        <v/>
      </c>
      <c r="W28" s="44" t="str">
        <f t="shared" si="5"/>
        <v/>
      </c>
      <c r="X28" s="44" t="str">
        <f t="shared" si="6"/>
        <v/>
      </c>
      <c r="Y28" s="44" t="str">
        <f t="shared" si="7"/>
        <v/>
      </c>
      <c r="Z28" s="44" t="str">
        <f t="shared" si="8"/>
        <v/>
      </c>
      <c r="AA28" s="44" t="str">
        <f t="shared" si="9"/>
        <v/>
      </c>
    </row>
    <row r="29" spans="2:27" x14ac:dyDescent="0.25">
      <c r="B29" s="27">
        <v>24</v>
      </c>
      <c r="C29" s="7">
        <f>namen!C25</f>
        <v>0</v>
      </c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4" t="str">
        <f t="shared" si="10"/>
        <v/>
      </c>
      <c r="Q29" s="44" t="str">
        <f t="shared" si="11"/>
        <v/>
      </c>
      <c r="R29" s="44" t="str">
        <f t="shared" si="0"/>
        <v/>
      </c>
      <c r="S29" s="44" t="str">
        <f t="shared" si="1"/>
        <v/>
      </c>
      <c r="T29" s="44" t="str">
        <f t="shared" si="2"/>
        <v/>
      </c>
      <c r="U29" s="44" t="str">
        <f t="shared" si="3"/>
        <v/>
      </c>
      <c r="V29" s="44" t="str">
        <f t="shared" si="4"/>
        <v/>
      </c>
      <c r="W29" s="44" t="str">
        <f t="shared" si="5"/>
        <v/>
      </c>
      <c r="X29" s="44" t="str">
        <f t="shared" si="6"/>
        <v/>
      </c>
      <c r="Y29" s="44" t="str">
        <f t="shared" si="7"/>
        <v/>
      </c>
      <c r="Z29" s="44" t="str">
        <f t="shared" si="8"/>
        <v/>
      </c>
      <c r="AA29" s="44" t="str">
        <f t="shared" si="9"/>
        <v/>
      </c>
    </row>
    <row r="30" spans="2:27" x14ac:dyDescent="0.25">
      <c r="B30" s="27">
        <v>25</v>
      </c>
      <c r="C30" s="7">
        <f>namen!C26</f>
        <v>0</v>
      </c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4" t="str">
        <f t="shared" si="10"/>
        <v/>
      </c>
      <c r="Q30" s="44" t="str">
        <f t="shared" si="11"/>
        <v/>
      </c>
      <c r="R30" s="44" t="str">
        <f t="shared" si="0"/>
        <v/>
      </c>
      <c r="S30" s="44" t="str">
        <f t="shared" si="1"/>
        <v/>
      </c>
      <c r="T30" s="44" t="str">
        <f t="shared" si="2"/>
        <v/>
      </c>
      <c r="U30" s="44" t="str">
        <f t="shared" si="3"/>
        <v/>
      </c>
      <c r="V30" s="44" t="str">
        <f t="shared" si="4"/>
        <v/>
      </c>
      <c r="W30" s="44" t="str">
        <f t="shared" si="5"/>
        <v/>
      </c>
      <c r="X30" s="44" t="str">
        <f t="shared" si="6"/>
        <v/>
      </c>
      <c r="Y30" s="44" t="str">
        <f t="shared" si="7"/>
        <v/>
      </c>
      <c r="Z30" s="44" t="str">
        <f t="shared" si="8"/>
        <v/>
      </c>
      <c r="AA30" s="44" t="str">
        <f t="shared" si="9"/>
        <v/>
      </c>
    </row>
    <row r="31" spans="2:27" x14ac:dyDescent="0.25">
      <c r="B31" s="27">
        <v>26</v>
      </c>
      <c r="C31" s="7">
        <f>namen!C27</f>
        <v>0</v>
      </c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4" t="str">
        <f t="shared" si="10"/>
        <v/>
      </c>
      <c r="Q31" s="44" t="str">
        <f t="shared" si="11"/>
        <v/>
      </c>
      <c r="R31" s="44" t="str">
        <f t="shared" si="0"/>
        <v/>
      </c>
      <c r="S31" s="44" t="str">
        <f t="shared" si="1"/>
        <v/>
      </c>
      <c r="T31" s="44" t="str">
        <f t="shared" si="2"/>
        <v/>
      </c>
      <c r="U31" s="44" t="str">
        <f t="shared" si="3"/>
        <v/>
      </c>
      <c r="V31" s="44" t="str">
        <f t="shared" si="4"/>
        <v/>
      </c>
      <c r="W31" s="44" t="str">
        <f t="shared" si="5"/>
        <v/>
      </c>
      <c r="X31" s="44" t="str">
        <f t="shared" si="6"/>
        <v/>
      </c>
      <c r="Y31" s="44" t="str">
        <f t="shared" si="7"/>
        <v/>
      </c>
      <c r="Z31" s="44" t="str">
        <f t="shared" si="8"/>
        <v/>
      </c>
      <c r="AA31" s="44" t="str">
        <f t="shared" si="9"/>
        <v/>
      </c>
    </row>
    <row r="32" spans="2:27" x14ac:dyDescent="0.25">
      <c r="B32" s="27">
        <v>27</v>
      </c>
      <c r="C32" s="7">
        <f>namen!C28</f>
        <v>0</v>
      </c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4" t="str">
        <f t="shared" si="10"/>
        <v/>
      </c>
      <c r="Q32" s="44" t="str">
        <f t="shared" si="11"/>
        <v/>
      </c>
      <c r="R32" s="44" t="str">
        <f t="shared" si="0"/>
        <v/>
      </c>
      <c r="S32" s="44" t="str">
        <f t="shared" si="1"/>
        <v/>
      </c>
      <c r="T32" s="44" t="str">
        <f t="shared" si="2"/>
        <v/>
      </c>
      <c r="U32" s="44" t="str">
        <f t="shared" si="3"/>
        <v/>
      </c>
      <c r="V32" s="44" t="str">
        <f t="shared" si="4"/>
        <v/>
      </c>
      <c r="W32" s="44" t="str">
        <f t="shared" si="5"/>
        <v/>
      </c>
      <c r="X32" s="44" t="str">
        <f t="shared" si="6"/>
        <v/>
      </c>
      <c r="Y32" s="44" t="str">
        <f t="shared" si="7"/>
        <v/>
      </c>
      <c r="Z32" s="44" t="str">
        <f t="shared" si="8"/>
        <v/>
      </c>
      <c r="AA32" s="44" t="str">
        <f t="shared" si="9"/>
        <v/>
      </c>
    </row>
    <row r="33" spans="2:27" x14ac:dyDescent="0.25">
      <c r="B33" s="27">
        <v>28</v>
      </c>
      <c r="C33" s="7">
        <f>namen!C29</f>
        <v>0</v>
      </c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4" t="str">
        <f t="shared" si="10"/>
        <v/>
      </c>
      <c r="Q33" s="44" t="str">
        <f t="shared" si="11"/>
        <v/>
      </c>
      <c r="R33" s="44" t="str">
        <f t="shared" si="0"/>
        <v/>
      </c>
      <c r="S33" s="44" t="str">
        <f t="shared" si="1"/>
        <v/>
      </c>
      <c r="T33" s="44" t="str">
        <f t="shared" si="2"/>
        <v/>
      </c>
      <c r="U33" s="44" t="str">
        <f t="shared" si="3"/>
        <v/>
      </c>
      <c r="V33" s="44" t="str">
        <f t="shared" si="4"/>
        <v/>
      </c>
      <c r="W33" s="44" t="str">
        <f t="shared" si="5"/>
        <v/>
      </c>
      <c r="X33" s="44" t="str">
        <f t="shared" si="6"/>
        <v/>
      </c>
      <c r="Y33" s="44" t="str">
        <f t="shared" si="7"/>
        <v/>
      </c>
      <c r="Z33" s="44" t="str">
        <f t="shared" si="8"/>
        <v/>
      </c>
      <c r="AA33" s="44" t="str">
        <f t="shared" si="9"/>
        <v/>
      </c>
    </row>
    <row r="34" spans="2:27" x14ac:dyDescent="0.25">
      <c r="B34" s="27">
        <v>29</v>
      </c>
      <c r="C34" s="7">
        <f>namen!C30</f>
        <v>0</v>
      </c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4" t="str">
        <f t="shared" si="10"/>
        <v/>
      </c>
      <c r="Q34" s="44" t="str">
        <f t="shared" si="11"/>
        <v/>
      </c>
      <c r="R34" s="44" t="str">
        <f t="shared" si="0"/>
        <v/>
      </c>
      <c r="S34" s="44" t="str">
        <f t="shared" si="1"/>
        <v/>
      </c>
      <c r="T34" s="44" t="str">
        <f t="shared" si="2"/>
        <v/>
      </c>
      <c r="U34" s="44" t="str">
        <f t="shared" si="3"/>
        <v/>
      </c>
      <c r="V34" s="44" t="str">
        <f t="shared" si="4"/>
        <v/>
      </c>
      <c r="W34" s="44" t="str">
        <f t="shared" si="5"/>
        <v/>
      </c>
      <c r="X34" s="44" t="str">
        <f t="shared" si="6"/>
        <v/>
      </c>
      <c r="Y34" s="44" t="str">
        <f t="shared" si="7"/>
        <v/>
      </c>
      <c r="Z34" s="44" t="str">
        <f t="shared" si="8"/>
        <v/>
      </c>
      <c r="AA34" s="44" t="str">
        <f t="shared" si="9"/>
        <v/>
      </c>
    </row>
    <row r="35" spans="2:27" x14ac:dyDescent="0.25">
      <c r="B35" s="27">
        <v>30</v>
      </c>
      <c r="C35" s="7">
        <f>namen!C31</f>
        <v>0</v>
      </c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4" t="str">
        <f t="shared" si="10"/>
        <v/>
      </c>
      <c r="Q35" s="44" t="str">
        <f t="shared" si="11"/>
        <v/>
      </c>
      <c r="R35" s="44" t="str">
        <f t="shared" si="0"/>
        <v/>
      </c>
      <c r="S35" s="44" t="str">
        <f t="shared" si="1"/>
        <v/>
      </c>
      <c r="T35" s="44" t="str">
        <f t="shared" si="2"/>
        <v/>
      </c>
      <c r="U35" s="44" t="str">
        <f t="shared" si="3"/>
        <v/>
      </c>
      <c r="V35" s="44" t="str">
        <f t="shared" si="4"/>
        <v/>
      </c>
      <c r="W35" s="44" t="str">
        <f t="shared" si="5"/>
        <v/>
      </c>
      <c r="X35" s="44" t="str">
        <f t="shared" si="6"/>
        <v/>
      </c>
      <c r="Y35" s="44" t="str">
        <f t="shared" si="7"/>
        <v/>
      </c>
      <c r="Z35" s="44" t="str">
        <f t="shared" si="8"/>
        <v/>
      </c>
      <c r="AA35" s="44" t="str">
        <f t="shared" si="9"/>
        <v/>
      </c>
    </row>
    <row r="36" spans="2:27" x14ac:dyDescent="0.25">
      <c r="B36" s="27">
        <v>31</v>
      </c>
      <c r="C36" s="7">
        <f>namen!C32</f>
        <v>0</v>
      </c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4" t="str">
        <f t="shared" si="10"/>
        <v/>
      </c>
      <c r="Q36" s="44" t="str">
        <f t="shared" si="11"/>
        <v/>
      </c>
      <c r="R36" s="44" t="str">
        <f t="shared" si="0"/>
        <v/>
      </c>
      <c r="S36" s="44" t="str">
        <f t="shared" si="1"/>
        <v/>
      </c>
      <c r="T36" s="44" t="str">
        <f t="shared" si="2"/>
        <v/>
      </c>
      <c r="U36" s="44" t="str">
        <f t="shared" si="3"/>
        <v/>
      </c>
      <c r="V36" s="44" t="str">
        <f t="shared" si="4"/>
        <v/>
      </c>
      <c r="W36" s="44" t="str">
        <f t="shared" si="5"/>
        <v/>
      </c>
      <c r="X36" s="44" t="str">
        <f t="shared" si="6"/>
        <v/>
      </c>
      <c r="Y36" s="44" t="str">
        <f t="shared" si="7"/>
        <v/>
      </c>
      <c r="Z36" s="44" t="str">
        <f t="shared" si="8"/>
        <v/>
      </c>
      <c r="AA36" s="44" t="str">
        <f t="shared" si="9"/>
        <v/>
      </c>
    </row>
    <row r="37" spans="2:27" x14ac:dyDescent="0.25">
      <c r="B37" s="27">
        <v>32</v>
      </c>
      <c r="C37" s="7">
        <f>namen!C33</f>
        <v>0</v>
      </c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4" t="str">
        <f t="shared" si="10"/>
        <v/>
      </c>
      <c r="Q37" s="44" t="str">
        <f t="shared" si="11"/>
        <v/>
      </c>
      <c r="R37" s="44" t="str">
        <f t="shared" si="0"/>
        <v/>
      </c>
      <c r="S37" s="44" t="str">
        <f t="shared" si="1"/>
        <v/>
      </c>
      <c r="T37" s="44" t="str">
        <f t="shared" si="2"/>
        <v/>
      </c>
      <c r="U37" s="44" t="str">
        <f t="shared" si="3"/>
        <v/>
      </c>
      <c r="V37" s="44" t="str">
        <f t="shared" si="4"/>
        <v/>
      </c>
      <c r="W37" s="44" t="str">
        <f t="shared" si="5"/>
        <v/>
      </c>
      <c r="X37" s="44" t="str">
        <f t="shared" si="6"/>
        <v/>
      </c>
      <c r="Y37" s="44" t="str">
        <f t="shared" si="7"/>
        <v/>
      </c>
      <c r="Z37" s="44" t="str">
        <f t="shared" si="8"/>
        <v/>
      </c>
      <c r="AA37" s="44" t="str">
        <f t="shared" si="9"/>
        <v/>
      </c>
    </row>
    <row r="38" spans="2:27" x14ac:dyDescent="0.25">
      <c r="B38" s="27">
        <v>33</v>
      </c>
      <c r="C38" s="7">
        <f>namen!C34</f>
        <v>0</v>
      </c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4" t="str">
        <f t="shared" si="10"/>
        <v/>
      </c>
      <c r="Q38" s="44" t="str">
        <f t="shared" si="11"/>
        <v/>
      </c>
      <c r="R38" s="44" t="str">
        <f t="shared" si="0"/>
        <v/>
      </c>
      <c r="S38" s="44" t="str">
        <f t="shared" si="1"/>
        <v/>
      </c>
      <c r="T38" s="44" t="str">
        <f t="shared" si="2"/>
        <v/>
      </c>
      <c r="U38" s="44" t="str">
        <f t="shared" si="3"/>
        <v/>
      </c>
      <c r="V38" s="44" t="str">
        <f t="shared" si="4"/>
        <v/>
      </c>
      <c r="W38" s="44" t="str">
        <f t="shared" si="5"/>
        <v/>
      </c>
      <c r="X38" s="44" t="str">
        <f t="shared" si="6"/>
        <v/>
      </c>
      <c r="Y38" s="44" t="str">
        <f t="shared" si="7"/>
        <v/>
      </c>
      <c r="Z38" s="44" t="str">
        <f t="shared" si="8"/>
        <v/>
      </c>
      <c r="AA38" s="44" t="str">
        <f t="shared" si="9"/>
        <v/>
      </c>
    </row>
    <row r="39" spans="2:27" x14ac:dyDescent="0.25">
      <c r="B39" s="28">
        <v>34</v>
      </c>
      <c r="C39" s="8">
        <f>namen!C35</f>
        <v>0</v>
      </c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4" t="str">
        <f t="shared" si="10"/>
        <v/>
      </c>
      <c r="Q39" s="44" t="str">
        <f t="shared" si="11"/>
        <v/>
      </c>
      <c r="R39" s="44" t="str">
        <f t="shared" si="0"/>
        <v/>
      </c>
      <c r="S39" s="44" t="str">
        <f t="shared" si="1"/>
        <v/>
      </c>
      <c r="T39" s="44" t="str">
        <f t="shared" si="2"/>
        <v/>
      </c>
      <c r="U39" s="44" t="str">
        <f t="shared" si="3"/>
        <v/>
      </c>
      <c r="V39" s="44" t="str">
        <f t="shared" si="4"/>
        <v/>
      </c>
      <c r="W39" s="44" t="str">
        <f t="shared" si="5"/>
        <v/>
      </c>
      <c r="X39" s="44" t="str">
        <f t="shared" si="6"/>
        <v/>
      </c>
      <c r="Y39" s="44" t="str">
        <f t="shared" si="7"/>
        <v/>
      </c>
      <c r="Z39" s="44" t="str">
        <f t="shared" si="8"/>
        <v/>
      </c>
      <c r="AA39" s="44" t="str">
        <f t="shared" si="9"/>
        <v/>
      </c>
    </row>
    <row r="40" spans="2:27" x14ac:dyDescent="0.25">
      <c r="B40" s="27">
        <v>35</v>
      </c>
      <c r="C40" s="7">
        <f>namen!C36</f>
        <v>0</v>
      </c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4" t="str">
        <f t="shared" si="10"/>
        <v/>
      </c>
      <c r="Q40" s="44" t="str">
        <f t="shared" si="11"/>
        <v/>
      </c>
      <c r="R40" s="44" t="str">
        <f t="shared" si="0"/>
        <v/>
      </c>
      <c r="S40" s="44" t="str">
        <f t="shared" si="1"/>
        <v/>
      </c>
      <c r="T40" s="44" t="str">
        <f t="shared" si="2"/>
        <v/>
      </c>
      <c r="U40" s="44" t="str">
        <f t="shared" si="3"/>
        <v/>
      </c>
      <c r="V40" s="44" t="str">
        <f t="shared" si="4"/>
        <v/>
      </c>
      <c r="W40" s="44" t="str">
        <f t="shared" si="5"/>
        <v/>
      </c>
      <c r="X40" s="44" t="str">
        <f t="shared" si="6"/>
        <v/>
      </c>
      <c r="Y40" s="44" t="str">
        <f t="shared" si="7"/>
        <v/>
      </c>
      <c r="Z40" s="44" t="str">
        <f t="shared" si="8"/>
        <v/>
      </c>
      <c r="AA40" s="44" t="str">
        <f t="shared" si="9"/>
        <v/>
      </c>
    </row>
    <row r="41" spans="2:27" x14ac:dyDescent="0.25">
      <c r="B41" s="12"/>
      <c r="C41" s="31" t="s">
        <v>8</v>
      </c>
      <c r="D41" s="32">
        <f t="shared" ref="D41:O41" si="12">COUNTA(D6:D40)</f>
        <v>10</v>
      </c>
      <c r="E41" s="32">
        <f t="shared" si="12"/>
        <v>10</v>
      </c>
      <c r="F41" s="32">
        <f t="shared" si="12"/>
        <v>10</v>
      </c>
      <c r="G41" s="32">
        <f t="shared" si="12"/>
        <v>0</v>
      </c>
      <c r="H41" s="32">
        <f t="shared" si="12"/>
        <v>0</v>
      </c>
      <c r="I41" s="32">
        <f t="shared" si="12"/>
        <v>0</v>
      </c>
      <c r="J41" s="32">
        <f t="shared" si="12"/>
        <v>0</v>
      </c>
      <c r="K41" s="32">
        <f t="shared" si="12"/>
        <v>0</v>
      </c>
      <c r="L41" s="32">
        <f t="shared" si="12"/>
        <v>0</v>
      </c>
      <c r="M41" s="32">
        <f t="shared" si="12"/>
        <v>0</v>
      </c>
      <c r="N41" s="32">
        <f t="shared" si="12"/>
        <v>0</v>
      </c>
      <c r="O41" s="33">
        <f t="shared" si="12"/>
        <v>0</v>
      </c>
      <c r="P41" s="45"/>
    </row>
    <row r="42" spans="2:27" x14ac:dyDescent="0.25">
      <c r="B42" s="9"/>
      <c r="C42" s="10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2:27" x14ac:dyDescent="0.25">
      <c r="B43" s="47"/>
      <c r="C43" s="48" t="s">
        <v>1</v>
      </c>
      <c r="D43" s="24">
        <f t="shared" ref="D43:O43" si="13">IF(D50=0,"",IF(D50&gt;0,COUNTIF(P6:P40,"&lt;0,4")))</f>
        <v>1</v>
      </c>
      <c r="E43" s="24">
        <f t="shared" si="13"/>
        <v>0</v>
      </c>
      <c r="F43" s="24">
        <f t="shared" si="13"/>
        <v>2</v>
      </c>
      <c r="G43" s="24" t="str">
        <f t="shared" si="13"/>
        <v/>
      </c>
      <c r="H43" s="24" t="str">
        <f t="shared" si="13"/>
        <v/>
      </c>
      <c r="I43" s="24" t="str">
        <f t="shared" si="13"/>
        <v/>
      </c>
      <c r="J43" s="24" t="str">
        <f t="shared" si="13"/>
        <v/>
      </c>
      <c r="K43" s="24" t="str">
        <f t="shared" si="13"/>
        <v/>
      </c>
      <c r="L43" s="24" t="str">
        <f t="shared" si="13"/>
        <v/>
      </c>
      <c r="M43" s="24" t="str">
        <f t="shared" si="13"/>
        <v/>
      </c>
      <c r="N43" s="24" t="str">
        <f t="shared" si="13"/>
        <v/>
      </c>
      <c r="O43" s="24" t="str">
        <f t="shared" si="13"/>
        <v/>
      </c>
    </row>
    <row r="44" spans="2:27" hidden="1" x14ac:dyDescent="0.25">
      <c r="B44" s="49"/>
      <c r="C44" s="50"/>
      <c r="D44" s="25">
        <f t="shared" ref="D44:O44" si="14">IF(D50=0,"",IF(D50&gt;0,D43/D41))</f>
        <v>0.1</v>
      </c>
      <c r="E44" s="25">
        <f t="shared" si="14"/>
        <v>0</v>
      </c>
      <c r="F44" s="25">
        <f t="shared" si="14"/>
        <v>0.2</v>
      </c>
      <c r="G44" s="25" t="str">
        <f t="shared" si="14"/>
        <v/>
      </c>
      <c r="H44" s="25" t="str">
        <f t="shared" si="14"/>
        <v/>
      </c>
      <c r="I44" s="25" t="str">
        <f t="shared" si="14"/>
        <v/>
      </c>
      <c r="J44" s="25" t="str">
        <f t="shared" si="14"/>
        <v/>
      </c>
      <c r="K44" s="25" t="str">
        <f t="shared" si="14"/>
        <v/>
      </c>
      <c r="L44" s="25" t="str">
        <f t="shared" si="14"/>
        <v/>
      </c>
      <c r="M44" s="25" t="str">
        <f t="shared" si="14"/>
        <v/>
      </c>
      <c r="N44" s="25" t="str">
        <f t="shared" si="14"/>
        <v/>
      </c>
      <c r="O44" s="25" t="str">
        <f t="shared" si="14"/>
        <v/>
      </c>
    </row>
    <row r="45" spans="2:27" x14ac:dyDescent="0.25">
      <c r="B45" s="51"/>
      <c r="C45" s="52" t="s">
        <v>6</v>
      </c>
      <c r="D45" s="24">
        <f t="shared" ref="D45:O45" si="15">IF(D50=0,"",IF(D50&gt;0,D50-(D43+D51+D47)))</f>
        <v>1</v>
      </c>
      <c r="E45" s="24">
        <f t="shared" si="15"/>
        <v>1</v>
      </c>
      <c r="F45" s="24">
        <f t="shared" si="15"/>
        <v>2</v>
      </c>
      <c r="G45" s="24" t="str">
        <f t="shared" si="15"/>
        <v/>
      </c>
      <c r="H45" s="24" t="str">
        <f t="shared" si="15"/>
        <v/>
      </c>
      <c r="I45" s="24" t="str">
        <f t="shared" si="15"/>
        <v/>
      </c>
      <c r="J45" s="24" t="str">
        <f t="shared" si="15"/>
        <v/>
      </c>
      <c r="K45" s="24" t="str">
        <f t="shared" si="15"/>
        <v/>
      </c>
      <c r="L45" s="24" t="str">
        <f t="shared" si="15"/>
        <v/>
      </c>
      <c r="M45" s="24" t="str">
        <f t="shared" si="15"/>
        <v/>
      </c>
      <c r="N45" s="24" t="str">
        <f t="shared" si="15"/>
        <v/>
      </c>
      <c r="O45" s="24" t="str">
        <f t="shared" si="15"/>
        <v/>
      </c>
    </row>
    <row r="46" spans="2:27" hidden="1" x14ac:dyDescent="0.25">
      <c r="B46" s="49"/>
      <c r="C46" s="50"/>
      <c r="D46" s="25">
        <f t="shared" ref="D46:O46" si="16">IF(D50=0,"",IF(D50&gt;0,D45/D41))</f>
        <v>0.1</v>
      </c>
      <c r="E46" s="25">
        <f t="shared" si="16"/>
        <v>0.1</v>
      </c>
      <c r="F46" s="25">
        <f t="shared" si="16"/>
        <v>0.2</v>
      </c>
      <c r="G46" s="25" t="str">
        <f t="shared" si="16"/>
        <v/>
      </c>
      <c r="H46" s="25" t="str">
        <f t="shared" si="16"/>
        <v/>
      </c>
      <c r="I46" s="25" t="str">
        <f t="shared" si="16"/>
        <v/>
      </c>
      <c r="J46" s="25" t="str">
        <f t="shared" si="16"/>
        <v/>
      </c>
      <c r="K46" s="25" t="str">
        <f t="shared" si="16"/>
        <v/>
      </c>
      <c r="L46" s="25" t="str">
        <f t="shared" si="16"/>
        <v/>
      </c>
      <c r="M46" s="25" t="str">
        <f t="shared" si="16"/>
        <v/>
      </c>
      <c r="N46" s="25" t="str">
        <f t="shared" si="16"/>
        <v/>
      </c>
      <c r="O46" s="25" t="str">
        <f t="shared" si="16"/>
        <v/>
      </c>
    </row>
    <row r="47" spans="2:27" x14ac:dyDescent="0.25">
      <c r="B47" s="87"/>
      <c r="C47" s="88" t="s">
        <v>5</v>
      </c>
      <c r="D47" s="24">
        <f t="shared" ref="D47:O47" si="17">IF(D50=0,"",IF(D50&gt;0,D50-(D51+D49)))</f>
        <v>0</v>
      </c>
      <c r="E47" s="24">
        <f t="shared" si="17"/>
        <v>3</v>
      </c>
      <c r="F47" s="24">
        <f t="shared" si="17"/>
        <v>3</v>
      </c>
      <c r="G47" s="24" t="str">
        <f t="shared" si="17"/>
        <v/>
      </c>
      <c r="H47" s="24" t="str">
        <f t="shared" si="17"/>
        <v/>
      </c>
      <c r="I47" s="24" t="str">
        <f t="shared" si="17"/>
        <v/>
      </c>
      <c r="J47" s="24" t="str">
        <f t="shared" si="17"/>
        <v/>
      </c>
      <c r="K47" s="24" t="str">
        <f t="shared" si="17"/>
        <v/>
      </c>
      <c r="L47" s="24" t="str">
        <f t="shared" si="17"/>
        <v/>
      </c>
      <c r="M47" s="24" t="str">
        <f t="shared" si="17"/>
        <v/>
      </c>
      <c r="N47" s="24" t="str">
        <f t="shared" si="17"/>
        <v/>
      </c>
      <c r="O47" s="24" t="str">
        <f t="shared" si="17"/>
        <v/>
      </c>
    </row>
    <row r="48" spans="2:27" hidden="1" x14ac:dyDescent="0.25">
      <c r="B48" s="49"/>
      <c r="C48" s="50"/>
      <c r="D48" s="25">
        <f t="shared" ref="D48:O48" si="18">IF(D50=0,"",IF(D50&gt;0,D47/D41))</f>
        <v>0</v>
      </c>
      <c r="E48" s="25">
        <f t="shared" si="18"/>
        <v>0.3</v>
      </c>
      <c r="F48" s="25">
        <f t="shared" si="18"/>
        <v>0.3</v>
      </c>
      <c r="G48" s="25" t="str">
        <f t="shared" si="18"/>
        <v/>
      </c>
      <c r="H48" s="25" t="str">
        <f t="shared" si="18"/>
        <v/>
      </c>
      <c r="I48" s="25" t="str">
        <f t="shared" si="18"/>
        <v/>
      </c>
      <c r="J48" s="25" t="str">
        <f t="shared" si="18"/>
        <v/>
      </c>
      <c r="K48" s="25" t="str">
        <f t="shared" si="18"/>
        <v/>
      </c>
      <c r="L48" s="25" t="str">
        <f t="shared" si="18"/>
        <v/>
      </c>
      <c r="M48" s="25" t="str">
        <f t="shared" si="18"/>
        <v/>
      </c>
      <c r="N48" s="25" t="str">
        <f t="shared" si="18"/>
        <v/>
      </c>
      <c r="O48" s="25" t="str">
        <f t="shared" si="18"/>
        <v/>
      </c>
    </row>
    <row r="49" spans="2:15" hidden="1" x14ac:dyDescent="0.25">
      <c r="B49" s="49"/>
      <c r="C49" s="50"/>
      <c r="D49" s="24">
        <f t="shared" ref="D49:O49" si="19">COUNTIF(P6:P40,"&lt;0,60")</f>
        <v>2</v>
      </c>
      <c r="E49" s="24">
        <f t="shared" si="19"/>
        <v>1</v>
      </c>
      <c r="F49" s="24">
        <f t="shared" si="19"/>
        <v>4</v>
      </c>
      <c r="G49" s="24">
        <f t="shared" si="19"/>
        <v>0</v>
      </c>
      <c r="H49" s="24">
        <f t="shared" si="19"/>
        <v>0</v>
      </c>
      <c r="I49" s="24">
        <f t="shared" si="19"/>
        <v>0</v>
      </c>
      <c r="J49" s="24">
        <f t="shared" si="19"/>
        <v>0</v>
      </c>
      <c r="K49" s="24">
        <f t="shared" si="19"/>
        <v>0</v>
      </c>
      <c r="L49" s="24">
        <f t="shared" si="19"/>
        <v>0</v>
      </c>
      <c r="M49" s="24">
        <f t="shared" si="19"/>
        <v>0</v>
      </c>
      <c r="N49" s="24">
        <f t="shared" si="19"/>
        <v>0</v>
      </c>
      <c r="O49" s="24">
        <f t="shared" si="19"/>
        <v>0</v>
      </c>
    </row>
    <row r="50" spans="2:15" hidden="1" x14ac:dyDescent="0.25">
      <c r="B50" s="49"/>
      <c r="C50" s="50"/>
      <c r="D50" s="24">
        <f t="shared" ref="D50:O50" si="20">COUNTA(D6:D40)</f>
        <v>10</v>
      </c>
      <c r="E50" s="24">
        <f t="shared" si="20"/>
        <v>10</v>
      </c>
      <c r="F50" s="24">
        <f t="shared" si="20"/>
        <v>10</v>
      </c>
      <c r="G50" s="24">
        <f t="shared" si="20"/>
        <v>0</v>
      </c>
      <c r="H50" s="24">
        <f t="shared" si="20"/>
        <v>0</v>
      </c>
      <c r="I50" s="24">
        <f t="shared" si="20"/>
        <v>0</v>
      </c>
      <c r="J50" s="24">
        <f t="shared" si="20"/>
        <v>0</v>
      </c>
      <c r="K50" s="24">
        <f t="shared" si="20"/>
        <v>0</v>
      </c>
      <c r="L50" s="24">
        <f t="shared" si="20"/>
        <v>0</v>
      </c>
      <c r="M50" s="24">
        <f t="shared" si="20"/>
        <v>0</v>
      </c>
      <c r="N50" s="24">
        <f t="shared" si="20"/>
        <v>0</v>
      </c>
      <c r="O50" s="24">
        <f t="shared" si="20"/>
        <v>0</v>
      </c>
    </row>
    <row r="51" spans="2:15" x14ac:dyDescent="0.25">
      <c r="B51" s="89"/>
      <c r="C51" s="90" t="s">
        <v>2</v>
      </c>
      <c r="D51" s="24">
        <f t="shared" ref="D51:O51" si="21">IF(D50=0,"",IF(D50&gt;0,COUNTIF(P6:P40,"&gt;=0,80")))</f>
        <v>8</v>
      </c>
      <c r="E51" s="24">
        <f t="shared" si="21"/>
        <v>6</v>
      </c>
      <c r="F51" s="24">
        <f t="shared" si="21"/>
        <v>3</v>
      </c>
      <c r="G51" s="24" t="str">
        <f t="shared" si="21"/>
        <v/>
      </c>
      <c r="H51" s="24" t="str">
        <f t="shared" si="21"/>
        <v/>
      </c>
      <c r="I51" s="24" t="str">
        <f t="shared" si="21"/>
        <v/>
      </c>
      <c r="J51" s="24" t="str">
        <f t="shared" si="21"/>
        <v/>
      </c>
      <c r="K51" s="24" t="str">
        <f t="shared" si="21"/>
        <v/>
      </c>
      <c r="L51" s="24" t="str">
        <f t="shared" si="21"/>
        <v/>
      </c>
      <c r="M51" s="24" t="str">
        <f t="shared" si="21"/>
        <v/>
      </c>
      <c r="N51" s="24" t="str">
        <f t="shared" si="21"/>
        <v/>
      </c>
      <c r="O51" s="24" t="str">
        <f t="shared" si="21"/>
        <v/>
      </c>
    </row>
    <row r="52" spans="2:15" hidden="1" x14ac:dyDescent="0.25">
      <c r="B52" s="14"/>
      <c r="C52" s="15" t="s">
        <v>3</v>
      </c>
      <c r="D52" s="23">
        <f t="shared" ref="D52:O52" si="22">IF(D50=0,"",IF(D50&gt;0,D51/D41))</f>
        <v>0.8</v>
      </c>
      <c r="E52" s="23">
        <f t="shared" si="22"/>
        <v>0.6</v>
      </c>
      <c r="F52" s="23">
        <f t="shared" si="22"/>
        <v>0.3</v>
      </c>
      <c r="G52" s="23" t="str">
        <f t="shared" si="22"/>
        <v/>
      </c>
      <c r="H52" s="23" t="str">
        <f t="shared" si="22"/>
        <v/>
      </c>
      <c r="I52" s="23" t="str">
        <f t="shared" si="22"/>
        <v/>
      </c>
      <c r="J52" s="23" t="str">
        <f t="shared" si="22"/>
        <v/>
      </c>
      <c r="K52" s="23" t="str">
        <f t="shared" si="22"/>
        <v/>
      </c>
      <c r="L52" s="23" t="str">
        <f t="shared" si="22"/>
        <v/>
      </c>
      <c r="M52" s="23" t="str">
        <f t="shared" si="22"/>
        <v/>
      </c>
      <c r="N52" s="23" t="str">
        <f t="shared" si="22"/>
        <v/>
      </c>
      <c r="O52" s="23" t="str">
        <f t="shared" si="22"/>
        <v/>
      </c>
    </row>
    <row r="53" spans="2:15" x14ac:dyDescent="0.25">
      <c r="B53" s="14"/>
      <c r="C53" s="35" t="s">
        <v>8</v>
      </c>
      <c r="D53" s="14">
        <f>IF(D4="","",IF(D4&gt;0,D43+D45+D47+D51))</f>
        <v>10</v>
      </c>
      <c r="E53" s="14">
        <f t="shared" ref="E53:O53" si="23">IF(E4="","",IF(E4&gt;0,E43+E45+E47+E51))</f>
        <v>10</v>
      </c>
      <c r="F53" s="14">
        <f t="shared" si="23"/>
        <v>10</v>
      </c>
      <c r="G53" s="14" t="e">
        <f t="shared" si="23"/>
        <v>#VALUE!</v>
      </c>
      <c r="H53" s="14" t="e">
        <f t="shared" si="23"/>
        <v>#VALUE!</v>
      </c>
      <c r="I53" s="14" t="e">
        <f t="shared" si="23"/>
        <v>#VALUE!</v>
      </c>
      <c r="J53" s="14" t="e">
        <f t="shared" si="23"/>
        <v>#VALUE!</v>
      </c>
      <c r="K53" s="14" t="e">
        <f t="shared" si="23"/>
        <v>#VALUE!</v>
      </c>
      <c r="L53" s="14" t="e">
        <f t="shared" si="23"/>
        <v>#VALUE!</v>
      </c>
      <c r="M53" s="14" t="str">
        <f t="shared" si="23"/>
        <v/>
      </c>
      <c r="N53" s="14" t="str">
        <f t="shared" si="23"/>
        <v/>
      </c>
      <c r="O53" s="14" t="str">
        <f t="shared" si="23"/>
        <v/>
      </c>
    </row>
    <row r="54" spans="2:15" x14ac:dyDescent="0.25">
      <c r="B54" s="14"/>
      <c r="C54" s="15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</row>
    <row r="59" spans="2:15" x14ac:dyDescent="0.25">
      <c r="C59" s="15" t="s">
        <v>20</v>
      </c>
      <c r="D59" s="23">
        <f>IF(D4="","",IF(D4&gt;0,D48+D52))</f>
        <v>0.8</v>
      </c>
      <c r="E59" s="23">
        <f t="shared" ref="E59:O59" si="24">IF(E4="","",IF(E4&gt;0,E48+E52))</f>
        <v>0.89999999999999991</v>
      </c>
      <c r="F59" s="23">
        <f t="shared" si="24"/>
        <v>0.6</v>
      </c>
      <c r="G59" s="23" t="e">
        <f t="shared" si="24"/>
        <v>#VALUE!</v>
      </c>
      <c r="H59" s="23" t="e">
        <f t="shared" si="24"/>
        <v>#VALUE!</v>
      </c>
      <c r="I59" s="23" t="e">
        <f t="shared" si="24"/>
        <v>#VALUE!</v>
      </c>
      <c r="J59" s="23" t="e">
        <f t="shared" si="24"/>
        <v>#VALUE!</v>
      </c>
      <c r="K59" s="23" t="e">
        <f t="shared" si="24"/>
        <v>#VALUE!</v>
      </c>
      <c r="L59" s="23" t="e">
        <f t="shared" si="24"/>
        <v>#VALUE!</v>
      </c>
      <c r="M59" s="23" t="str">
        <f t="shared" si="24"/>
        <v/>
      </c>
      <c r="N59" s="23" t="str">
        <f t="shared" si="24"/>
        <v/>
      </c>
      <c r="O59" s="23" t="str">
        <f t="shared" si="24"/>
        <v/>
      </c>
    </row>
  </sheetData>
  <sheetProtection algorithmName="SHA-512" hashValue="8KOxlN77zq5JHUdCqAHALCNI+JaLVfDAHbYY3JjOZfdtiObBk0QO1VpI9H/BxquaRa+enUL5sGvwXo0zsrhheg==" saltValue="cJgz2QAY4UcpcHmYRpLjeg==" spinCount="100000" sheet="1" objects="1" scenarios="1"/>
  <mergeCells count="4">
    <mergeCell ref="B2:C2"/>
    <mergeCell ref="B3:C3"/>
    <mergeCell ref="B4:C4"/>
    <mergeCell ref="B5:O5"/>
  </mergeCells>
  <phoneticPr fontId="2" type="noConversion"/>
  <conditionalFormatting sqref="D6:O40">
    <cfRule type="expression" dxfId="36" priority="1" stopIfTrue="1">
      <formula>P6=""</formula>
    </cfRule>
    <cfRule type="expression" dxfId="37" priority="2" stopIfTrue="1">
      <formula>P6&lt;0.4</formula>
    </cfRule>
    <cfRule type="expression" dxfId="38" priority="5" stopIfTrue="1">
      <formula>P6&lt;0.6</formula>
    </cfRule>
    <cfRule type="expression" dxfId="40" priority="6" stopIfTrue="1">
      <formula>P6&lt;0.8</formula>
    </cfRule>
    <cfRule type="expression" dxfId="39" priority="7" stopIfTrue="1">
      <formula>P6&gt;=0.8</formula>
    </cfRule>
  </conditionalFormatting>
  <conditionalFormatting sqref="D42:O42">
    <cfRule type="cellIs" dxfId="52" priority="8" stopIfTrue="1" operator="between">
      <formula>1</formula>
      <formula>40</formula>
    </cfRule>
    <cfRule type="cellIs" dxfId="51" priority="9" stopIfTrue="1" operator="between">
      <formula>41</formula>
      <formula>60</formula>
    </cfRule>
    <cfRule type="cellIs" dxfId="50" priority="10" stopIfTrue="1" operator="greaterThan">
      <formula>80</formula>
    </cfRule>
  </conditionalFormatting>
  <conditionalFormatting sqref="D46:O46">
    <cfRule type="cellIs" dxfId="49" priority="11" stopIfTrue="1" operator="equal">
      <formula>""</formula>
    </cfRule>
    <cfRule type="cellIs" dxfId="48" priority="12" stopIfTrue="1" operator="notEqual">
      <formula>0</formula>
    </cfRule>
  </conditionalFormatting>
  <conditionalFormatting sqref="D44:O44">
    <cfRule type="cellIs" dxfId="47" priority="13" stopIfTrue="1" operator="equal">
      <formula>""</formula>
    </cfRule>
    <cfRule type="cellIs" dxfId="46" priority="14" stopIfTrue="1" operator="notEqual">
      <formula>0</formula>
    </cfRule>
  </conditionalFormatting>
  <conditionalFormatting sqref="D4:O4">
    <cfRule type="cellIs" dxfId="45" priority="15" stopIfTrue="1" operator="greaterThan">
      <formula>0</formula>
    </cfRule>
  </conditionalFormatting>
  <conditionalFormatting sqref="D48:O48">
    <cfRule type="cellIs" dxfId="44" priority="16" stopIfTrue="1" operator="equal">
      <formula>""</formula>
    </cfRule>
    <cfRule type="cellIs" dxfId="43" priority="17" stopIfTrue="1" operator="notEqual">
      <formula>0</formula>
    </cfRule>
  </conditionalFormatting>
  <conditionalFormatting sqref="D52:O52">
    <cfRule type="cellIs" dxfId="42" priority="18" stopIfTrue="1" operator="equal">
      <formula>""</formula>
    </cfRule>
    <cfRule type="cellIs" dxfId="41" priority="19" stopIfTrue="1" operator="notEqual">
      <formula>0</formula>
    </cfRule>
  </conditionalFormatting>
  <pageMargins left="0.91" right="0.59" top="0.4" bottom="0.24" header="0.14000000000000001" footer="0.16"/>
  <pageSetup paperSize="9" scale="88" orientation="portrait" r:id="rId1"/>
  <headerFooter alignWithMargins="0">
    <oddHeader>&amp;C&amp;16optellen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59"/>
  <sheetViews>
    <sheetView showGridLines="0" showRowColHeaders="0" zoomScale="85" zoomScaleNormal="85" workbookViewId="0"/>
  </sheetViews>
  <sheetFormatPr defaultColWidth="9.1796875" defaultRowHeight="12.5" x14ac:dyDescent="0.25"/>
  <cols>
    <col min="1" max="1" width="9.1796875" style="6"/>
    <col min="2" max="2" width="5.7265625" style="18" customWidth="1"/>
    <col min="3" max="3" width="20.1796875" style="6" bestFit="1" customWidth="1"/>
    <col min="4" max="15" width="5.7265625" style="18" customWidth="1"/>
    <col min="16" max="27" width="9.1796875" style="6" hidden="1" customWidth="1"/>
    <col min="28" max="16384" width="9.1796875" style="6"/>
  </cols>
  <sheetData>
    <row r="2" spans="2:27" ht="49.5" customHeight="1" x14ac:dyDescent="0.25">
      <c r="B2" s="54" t="s">
        <v>4</v>
      </c>
      <c r="C2" s="55"/>
      <c r="D2" s="29" t="s">
        <v>19</v>
      </c>
      <c r="E2" s="29"/>
      <c r="F2" s="29"/>
      <c r="G2" s="37"/>
      <c r="H2" s="29"/>
      <c r="I2" s="29"/>
      <c r="J2" s="29"/>
      <c r="K2" s="29"/>
      <c r="L2" s="29"/>
      <c r="M2" s="29"/>
      <c r="N2" s="29"/>
      <c r="O2" s="30"/>
    </row>
    <row r="3" spans="2:27" ht="51.75" customHeight="1" x14ac:dyDescent="0.25">
      <c r="B3" s="56" t="s">
        <v>0</v>
      </c>
      <c r="C3" s="57"/>
      <c r="D3" s="41">
        <v>40524</v>
      </c>
      <c r="E3" s="41">
        <v>40701</v>
      </c>
      <c r="F3" s="41"/>
      <c r="G3" s="41"/>
      <c r="H3" s="41"/>
      <c r="I3" s="41"/>
      <c r="J3" s="41"/>
      <c r="K3" s="41"/>
      <c r="L3" s="41"/>
      <c r="M3" s="41"/>
      <c r="N3" s="41"/>
      <c r="O3" s="42"/>
    </row>
    <row r="4" spans="2:27" ht="20.149999999999999" customHeight="1" x14ac:dyDescent="0.25">
      <c r="B4" s="58" t="s">
        <v>18</v>
      </c>
      <c r="C4" s="59"/>
      <c r="D4" s="43">
        <v>30</v>
      </c>
      <c r="E4" s="43">
        <v>30</v>
      </c>
      <c r="F4" s="43">
        <v>30</v>
      </c>
      <c r="G4" s="43"/>
      <c r="H4" s="43"/>
      <c r="I4" s="43"/>
      <c r="J4" s="43"/>
      <c r="K4" s="43"/>
      <c r="L4" s="43"/>
      <c r="M4" s="43"/>
      <c r="N4" s="43"/>
      <c r="O4" s="43"/>
    </row>
    <row r="5" spans="2:27" ht="20.149999999999999" customHeight="1" x14ac:dyDescent="0.25">
      <c r="B5" s="60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2"/>
    </row>
    <row r="6" spans="2:27" x14ac:dyDescent="0.25">
      <c r="B6" s="27">
        <v>1</v>
      </c>
      <c r="C6" s="7" t="str">
        <f>namen!C2</f>
        <v>Kim</v>
      </c>
      <c r="D6" s="46">
        <v>18</v>
      </c>
      <c r="E6" s="46">
        <v>13</v>
      </c>
      <c r="F6" s="46">
        <v>12</v>
      </c>
      <c r="G6" s="46"/>
      <c r="H6" s="46"/>
      <c r="I6" s="46"/>
      <c r="J6" s="46"/>
      <c r="K6" s="46"/>
      <c r="L6" s="46"/>
      <c r="M6" s="46"/>
      <c r="N6" s="46"/>
      <c r="O6" s="46"/>
      <c r="P6" s="44">
        <f>IF($C$6=0,"",IF(D6="","",IF($C$6&gt;0,D6/$D$4)))</f>
        <v>0.6</v>
      </c>
      <c r="Q6" s="44">
        <f>IF(C6=0,"",IF(E6="","",IF(C6&gt;0,E6/$E$4)))</f>
        <v>0.43333333333333335</v>
      </c>
      <c r="R6" s="44">
        <f t="shared" ref="R6:R40" si="0">IF(C6=0,"",IF(F6="","",IF(C6&gt;0,F6/$F$4)))</f>
        <v>0.4</v>
      </c>
      <c r="S6" s="44" t="str">
        <f t="shared" ref="S6:S40" si="1">IF(C6=0,"",IF(G6="","",IF(C6&gt;0,G6/$G$4)))</f>
        <v/>
      </c>
      <c r="T6" s="44" t="str">
        <f t="shared" ref="T6:T40" si="2">IF(C6=0,"",IF(H6="","",IF(C6&gt;0,H6/$H$4)))</f>
        <v/>
      </c>
      <c r="U6" s="44" t="str">
        <f t="shared" ref="U6:U40" si="3">IF(C6=0,"",IF(I6="","",IF(C6&gt;0,I6/$I$4)))</f>
        <v/>
      </c>
      <c r="V6" s="44" t="str">
        <f t="shared" ref="V6:V40" si="4">IF(C6=0,"",IF(J6="","",IF(C6&gt;0,J6/$J$4)))</f>
        <v/>
      </c>
      <c r="W6" s="44" t="str">
        <f t="shared" ref="W6:W40" si="5">IF(C6=0,"",IF(K6="","",IF(C6&gt;0,K6/$K$4)))</f>
        <v/>
      </c>
      <c r="X6" s="44" t="str">
        <f t="shared" ref="X6:X40" si="6">IF(C6=0,"",IF(L6="","",IF(C6&gt;0,L6/$L$4)))</f>
        <v/>
      </c>
      <c r="Y6" s="44" t="str">
        <f t="shared" ref="Y6:Y40" si="7">IF(C6=0,"",IF(M6="","",IF(C6&gt;0,M6/$M$4)))</f>
        <v/>
      </c>
      <c r="Z6" s="44" t="str">
        <f t="shared" ref="Z6:Z40" si="8">IF(C6=0,"",IF(N6="","",IF(C6&gt;0,N6/$N$4)))</f>
        <v/>
      </c>
      <c r="AA6" s="44" t="str">
        <f t="shared" ref="AA6:AA40" si="9">IF(C6=0,"",IF(O6="","",IF(C6&gt;0,O6/$O$4)))</f>
        <v/>
      </c>
    </row>
    <row r="7" spans="2:27" x14ac:dyDescent="0.25">
      <c r="B7" s="27">
        <v>2</v>
      </c>
      <c r="C7" s="7" t="str">
        <f>namen!C3</f>
        <v>Eef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4" t="str">
        <f t="shared" ref="P7:P40" si="10">IF(C7=0,"",IF(D7="","",IF(C7&gt;0,D7/$D$4)))</f>
        <v/>
      </c>
      <c r="Q7" s="44" t="str">
        <f t="shared" ref="Q7:Q40" si="11">IF(C7=0,"",IF(E7="","",IF($C$6&gt;0,E7/$E$4)))</f>
        <v/>
      </c>
      <c r="R7" s="44" t="str">
        <f t="shared" si="0"/>
        <v/>
      </c>
      <c r="S7" s="44" t="str">
        <f t="shared" si="1"/>
        <v/>
      </c>
      <c r="T7" s="44" t="str">
        <f t="shared" si="2"/>
        <v/>
      </c>
      <c r="U7" s="44" t="str">
        <f t="shared" si="3"/>
        <v/>
      </c>
      <c r="V7" s="44" t="str">
        <f t="shared" si="4"/>
        <v/>
      </c>
      <c r="W7" s="44" t="str">
        <f t="shared" si="5"/>
        <v/>
      </c>
      <c r="X7" s="44" t="str">
        <f t="shared" si="6"/>
        <v/>
      </c>
      <c r="Y7" s="44" t="str">
        <f t="shared" si="7"/>
        <v/>
      </c>
      <c r="Z7" s="44" t="str">
        <f t="shared" si="8"/>
        <v/>
      </c>
      <c r="AA7" s="44" t="str">
        <f t="shared" si="9"/>
        <v/>
      </c>
    </row>
    <row r="8" spans="2:27" x14ac:dyDescent="0.25">
      <c r="B8" s="27">
        <v>3</v>
      </c>
      <c r="C8" s="7" t="str">
        <f>namen!C4</f>
        <v>Koby</v>
      </c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4" t="str">
        <f t="shared" si="10"/>
        <v/>
      </c>
      <c r="Q8" s="44" t="str">
        <f t="shared" si="11"/>
        <v/>
      </c>
      <c r="R8" s="44" t="str">
        <f t="shared" si="0"/>
        <v/>
      </c>
      <c r="S8" s="44" t="str">
        <f t="shared" si="1"/>
        <v/>
      </c>
      <c r="T8" s="44" t="str">
        <f t="shared" si="2"/>
        <v/>
      </c>
      <c r="U8" s="44" t="str">
        <f t="shared" si="3"/>
        <v/>
      </c>
      <c r="V8" s="44" t="str">
        <f t="shared" si="4"/>
        <v/>
      </c>
      <c r="W8" s="44" t="str">
        <f t="shared" si="5"/>
        <v/>
      </c>
      <c r="X8" s="44" t="str">
        <f t="shared" si="6"/>
        <v/>
      </c>
      <c r="Y8" s="44" t="str">
        <f t="shared" si="7"/>
        <v/>
      </c>
      <c r="Z8" s="44" t="str">
        <f t="shared" si="8"/>
        <v/>
      </c>
      <c r="AA8" s="44" t="str">
        <f t="shared" si="9"/>
        <v/>
      </c>
    </row>
    <row r="9" spans="2:27" x14ac:dyDescent="0.25">
      <c r="B9" s="27">
        <v>4</v>
      </c>
      <c r="C9" s="7" t="str">
        <f>namen!C5</f>
        <v>Nico</v>
      </c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4" t="str">
        <f t="shared" si="10"/>
        <v/>
      </c>
      <c r="Q9" s="44" t="str">
        <f t="shared" si="11"/>
        <v/>
      </c>
      <c r="R9" s="44" t="str">
        <f t="shared" si="0"/>
        <v/>
      </c>
      <c r="S9" s="44" t="str">
        <f t="shared" si="1"/>
        <v/>
      </c>
      <c r="T9" s="44" t="str">
        <f t="shared" si="2"/>
        <v/>
      </c>
      <c r="U9" s="44" t="str">
        <f t="shared" si="3"/>
        <v/>
      </c>
      <c r="V9" s="44" t="str">
        <f t="shared" si="4"/>
        <v/>
      </c>
      <c r="W9" s="44" t="str">
        <f t="shared" si="5"/>
        <v/>
      </c>
      <c r="X9" s="44" t="str">
        <f t="shared" si="6"/>
        <v/>
      </c>
      <c r="Y9" s="44" t="str">
        <f t="shared" si="7"/>
        <v/>
      </c>
      <c r="Z9" s="44" t="str">
        <f t="shared" si="8"/>
        <v/>
      </c>
      <c r="AA9" s="44" t="str">
        <f t="shared" si="9"/>
        <v/>
      </c>
    </row>
    <row r="10" spans="2:27" x14ac:dyDescent="0.25">
      <c r="B10" s="27">
        <v>5</v>
      </c>
      <c r="C10" s="7" t="str">
        <f>namen!C6</f>
        <v>Lucas</v>
      </c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4" t="str">
        <f t="shared" si="10"/>
        <v/>
      </c>
      <c r="Q10" s="44" t="str">
        <f t="shared" si="11"/>
        <v/>
      </c>
      <c r="R10" s="44" t="str">
        <f t="shared" si="0"/>
        <v/>
      </c>
      <c r="S10" s="44" t="str">
        <f t="shared" si="1"/>
        <v/>
      </c>
      <c r="T10" s="44" t="str">
        <f t="shared" si="2"/>
        <v/>
      </c>
      <c r="U10" s="44" t="str">
        <f t="shared" si="3"/>
        <v/>
      </c>
      <c r="V10" s="44" t="str">
        <f t="shared" si="4"/>
        <v/>
      </c>
      <c r="W10" s="44" t="str">
        <f t="shared" si="5"/>
        <v/>
      </c>
      <c r="X10" s="44" t="str">
        <f t="shared" si="6"/>
        <v/>
      </c>
      <c r="Y10" s="44" t="str">
        <f t="shared" si="7"/>
        <v/>
      </c>
      <c r="Z10" s="44" t="str">
        <f t="shared" si="8"/>
        <v/>
      </c>
      <c r="AA10" s="44" t="str">
        <f t="shared" si="9"/>
        <v/>
      </c>
    </row>
    <row r="11" spans="2:27" x14ac:dyDescent="0.25">
      <c r="B11" s="27">
        <v>6</v>
      </c>
      <c r="C11" s="7" t="str">
        <f>namen!C7</f>
        <v>Gerard</v>
      </c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4" t="str">
        <f t="shared" si="10"/>
        <v/>
      </c>
      <c r="Q11" s="44" t="str">
        <f t="shared" si="11"/>
        <v/>
      </c>
      <c r="R11" s="44" t="str">
        <f t="shared" si="0"/>
        <v/>
      </c>
      <c r="S11" s="44" t="str">
        <f t="shared" si="1"/>
        <v/>
      </c>
      <c r="T11" s="44" t="str">
        <f t="shared" si="2"/>
        <v/>
      </c>
      <c r="U11" s="44" t="str">
        <f t="shared" si="3"/>
        <v/>
      </c>
      <c r="V11" s="44" t="str">
        <f t="shared" si="4"/>
        <v/>
      </c>
      <c r="W11" s="44" t="str">
        <f t="shared" si="5"/>
        <v/>
      </c>
      <c r="X11" s="44" t="str">
        <f t="shared" si="6"/>
        <v/>
      </c>
      <c r="Y11" s="44" t="str">
        <f t="shared" si="7"/>
        <v/>
      </c>
      <c r="Z11" s="44" t="str">
        <f t="shared" si="8"/>
        <v/>
      </c>
      <c r="AA11" s="44" t="str">
        <f t="shared" si="9"/>
        <v/>
      </c>
    </row>
    <row r="12" spans="2:27" x14ac:dyDescent="0.25">
      <c r="B12" s="27">
        <v>7</v>
      </c>
      <c r="C12" s="7" t="str">
        <f>namen!C8</f>
        <v>Rob</v>
      </c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4" t="str">
        <f t="shared" si="10"/>
        <v/>
      </c>
      <c r="Q12" s="44" t="str">
        <f t="shared" si="11"/>
        <v/>
      </c>
      <c r="R12" s="44" t="str">
        <f t="shared" si="0"/>
        <v/>
      </c>
      <c r="S12" s="44" t="str">
        <f t="shared" si="1"/>
        <v/>
      </c>
      <c r="T12" s="44" t="str">
        <f t="shared" si="2"/>
        <v/>
      </c>
      <c r="U12" s="44" t="str">
        <f t="shared" si="3"/>
        <v/>
      </c>
      <c r="V12" s="44" t="str">
        <f t="shared" si="4"/>
        <v/>
      </c>
      <c r="W12" s="44" t="str">
        <f t="shared" si="5"/>
        <v/>
      </c>
      <c r="X12" s="44" t="str">
        <f t="shared" si="6"/>
        <v/>
      </c>
      <c r="Y12" s="44" t="str">
        <f t="shared" si="7"/>
        <v/>
      </c>
      <c r="Z12" s="44" t="str">
        <f t="shared" si="8"/>
        <v/>
      </c>
      <c r="AA12" s="44" t="str">
        <f t="shared" si="9"/>
        <v/>
      </c>
    </row>
    <row r="13" spans="2:27" x14ac:dyDescent="0.25">
      <c r="B13" s="27">
        <v>8</v>
      </c>
      <c r="C13" s="7" t="str">
        <f>namen!C9</f>
        <v>Thomas</v>
      </c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4" t="str">
        <f t="shared" si="10"/>
        <v/>
      </c>
      <c r="Q13" s="44" t="str">
        <f t="shared" si="11"/>
        <v/>
      </c>
      <c r="R13" s="44" t="str">
        <f t="shared" si="0"/>
        <v/>
      </c>
      <c r="S13" s="44" t="str">
        <f t="shared" si="1"/>
        <v/>
      </c>
      <c r="T13" s="44" t="str">
        <f t="shared" si="2"/>
        <v/>
      </c>
      <c r="U13" s="44" t="str">
        <f t="shared" si="3"/>
        <v/>
      </c>
      <c r="V13" s="44" t="str">
        <f t="shared" si="4"/>
        <v/>
      </c>
      <c r="W13" s="44" t="str">
        <f t="shared" si="5"/>
        <v/>
      </c>
      <c r="X13" s="44" t="str">
        <f t="shared" si="6"/>
        <v/>
      </c>
      <c r="Y13" s="44" t="str">
        <f t="shared" si="7"/>
        <v/>
      </c>
      <c r="Z13" s="44" t="str">
        <f t="shared" si="8"/>
        <v/>
      </c>
      <c r="AA13" s="44" t="str">
        <f t="shared" si="9"/>
        <v/>
      </c>
    </row>
    <row r="14" spans="2:27" x14ac:dyDescent="0.25">
      <c r="B14" s="27">
        <v>9</v>
      </c>
      <c r="C14" s="7" t="str">
        <f>namen!C10</f>
        <v>Piet</v>
      </c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4" t="str">
        <f t="shared" si="10"/>
        <v/>
      </c>
      <c r="Q14" s="44" t="str">
        <f t="shared" si="11"/>
        <v/>
      </c>
      <c r="R14" s="44" t="str">
        <f t="shared" si="0"/>
        <v/>
      </c>
      <c r="S14" s="44" t="str">
        <f t="shared" si="1"/>
        <v/>
      </c>
      <c r="T14" s="44" t="str">
        <f t="shared" si="2"/>
        <v/>
      </c>
      <c r="U14" s="44" t="str">
        <f t="shared" si="3"/>
        <v/>
      </c>
      <c r="V14" s="44" t="str">
        <f t="shared" si="4"/>
        <v/>
      </c>
      <c r="W14" s="44" t="str">
        <f t="shared" si="5"/>
        <v/>
      </c>
      <c r="X14" s="44" t="str">
        <f t="shared" si="6"/>
        <v/>
      </c>
      <c r="Y14" s="44" t="str">
        <f t="shared" si="7"/>
        <v/>
      </c>
      <c r="Z14" s="44" t="str">
        <f t="shared" si="8"/>
        <v/>
      </c>
      <c r="AA14" s="44" t="str">
        <f t="shared" si="9"/>
        <v/>
      </c>
    </row>
    <row r="15" spans="2:27" x14ac:dyDescent="0.25">
      <c r="B15" s="27">
        <v>10</v>
      </c>
      <c r="C15" s="7" t="str">
        <f>namen!C11</f>
        <v>Johan</v>
      </c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4" t="str">
        <f t="shared" si="10"/>
        <v/>
      </c>
      <c r="Q15" s="44" t="str">
        <f t="shared" si="11"/>
        <v/>
      </c>
      <c r="R15" s="44" t="str">
        <f t="shared" si="0"/>
        <v/>
      </c>
      <c r="S15" s="44" t="str">
        <f t="shared" si="1"/>
        <v/>
      </c>
      <c r="T15" s="44" t="str">
        <f t="shared" si="2"/>
        <v/>
      </c>
      <c r="U15" s="44" t="str">
        <f t="shared" si="3"/>
        <v/>
      </c>
      <c r="V15" s="44" t="str">
        <f t="shared" si="4"/>
        <v/>
      </c>
      <c r="W15" s="44" t="str">
        <f t="shared" si="5"/>
        <v/>
      </c>
      <c r="X15" s="44" t="str">
        <f t="shared" si="6"/>
        <v/>
      </c>
      <c r="Y15" s="44" t="str">
        <f t="shared" si="7"/>
        <v/>
      </c>
      <c r="Z15" s="44" t="str">
        <f t="shared" si="8"/>
        <v/>
      </c>
      <c r="AA15" s="44" t="str">
        <f t="shared" si="9"/>
        <v/>
      </c>
    </row>
    <row r="16" spans="2:27" x14ac:dyDescent="0.25">
      <c r="B16" s="27">
        <v>11</v>
      </c>
      <c r="C16" s="7">
        <f>namen!C12</f>
        <v>0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4" t="str">
        <f t="shared" si="10"/>
        <v/>
      </c>
      <c r="Q16" s="44" t="str">
        <f t="shared" si="11"/>
        <v/>
      </c>
      <c r="R16" s="44" t="str">
        <f t="shared" si="0"/>
        <v/>
      </c>
      <c r="S16" s="44" t="str">
        <f t="shared" si="1"/>
        <v/>
      </c>
      <c r="T16" s="44" t="str">
        <f t="shared" si="2"/>
        <v/>
      </c>
      <c r="U16" s="44" t="str">
        <f t="shared" si="3"/>
        <v/>
      </c>
      <c r="V16" s="44" t="str">
        <f t="shared" si="4"/>
        <v/>
      </c>
      <c r="W16" s="44" t="str">
        <f t="shared" si="5"/>
        <v/>
      </c>
      <c r="X16" s="44" t="str">
        <f t="shared" si="6"/>
        <v/>
      </c>
      <c r="Y16" s="44" t="str">
        <f t="shared" si="7"/>
        <v/>
      </c>
      <c r="Z16" s="44" t="str">
        <f t="shared" si="8"/>
        <v/>
      </c>
      <c r="AA16" s="44" t="str">
        <f t="shared" si="9"/>
        <v/>
      </c>
    </row>
    <row r="17" spans="2:27" x14ac:dyDescent="0.25">
      <c r="B17" s="27">
        <v>12</v>
      </c>
      <c r="C17" s="7">
        <f>namen!C13</f>
        <v>0</v>
      </c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4" t="str">
        <f t="shared" si="10"/>
        <v/>
      </c>
      <c r="Q17" s="44" t="str">
        <f t="shared" si="11"/>
        <v/>
      </c>
      <c r="R17" s="44" t="str">
        <f t="shared" si="0"/>
        <v/>
      </c>
      <c r="S17" s="44" t="str">
        <f t="shared" si="1"/>
        <v/>
      </c>
      <c r="T17" s="44" t="str">
        <f t="shared" si="2"/>
        <v/>
      </c>
      <c r="U17" s="44" t="str">
        <f t="shared" si="3"/>
        <v/>
      </c>
      <c r="V17" s="44" t="str">
        <f t="shared" si="4"/>
        <v/>
      </c>
      <c r="W17" s="44" t="str">
        <f t="shared" si="5"/>
        <v/>
      </c>
      <c r="X17" s="44" t="str">
        <f t="shared" si="6"/>
        <v/>
      </c>
      <c r="Y17" s="44" t="str">
        <f t="shared" si="7"/>
        <v/>
      </c>
      <c r="Z17" s="44" t="str">
        <f t="shared" si="8"/>
        <v/>
      </c>
      <c r="AA17" s="44" t="str">
        <f t="shared" si="9"/>
        <v/>
      </c>
    </row>
    <row r="18" spans="2:27" x14ac:dyDescent="0.25">
      <c r="B18" s="27">
        <v>13</v>
      </c>
      <c r="C18" s="7">
        <f>namen!C14</f>
        <v>0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4" t="str">
        <f t="shared" si="10"/>
        <v/>
      </c>
      <c r="Q18" s="44" t="str">
        <f t="shared" si="11"/>
        <v/>
      </c>
      <c r="R18" s="44" t="str">
        <f t="shared" si="0"/>
        <v/>
      </c>
      <c r="S18" s="44" t="str">
        <f t="shared" si="1"/>
        <v/>
      </c>
      <c r="T18" s="44" t="str">
        <f t="shared" si="2"/>
        <v/>
      </c>
      <c r="U18" s="44" t="str">
        <f t="shared" si="3"/>
        <v/>
      </c>
      <c r="V18" s="44" t="str">
        <f t="shared" si="4"/>
        <v/>
      </c>
      <c r="W18" s="44" t="str">
        <f t="shared" si="5"/>
        <v/>
      </c>
      <c r="X18" s="44" t="str">
        <f t="shared" si="6"/>
        <v/>
      </c>
      <c r="Y18" s="44" t="str">
        <f t="shared" si="7"/>
        <v/>
      </c>
      <c r="Z18" s="44" t="str">
        <f t="shared" si="8"/>
        <v/>
      </c>
      <c r="AA18" s="44" t="str">
        <f t="shared" si="9"/>
        <v/>
      </c>
    </row>
    <row r="19" spans="2:27" x14ac:dyDescent="0.25">
      <c r="B19" s="27">
        <v>14</v>
      </c>
      <c r="C19" s="7">
        <f>namen!C15</f>
        <v>0</v>
      </c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4" t="str">
        <f t="shared" si="10"/>
        <v/>
      </c>
      <c r="Q19" s="44" t="str">
        <f t="shared" si="11"/>
        <v/>
      </c>
      <c r="R19" s="44" t="str">
        <f t="shared" si="0"/>
        <v/>
      </c>
      <c r="S19" s="44" t="str">
        <f t="shared" si="1"/>
        <v/>
      </c>
      <c r="T19" s="44" t="str">
        <f t="shared" si="2"/>
        <v/>
      </c>
      <c r="U19" s="44" t="str">
        <f t="shared" si="3"/>
        <v/>
      </c>
      <c r="V19" s="44" t="str">
        <f t="shared" si="4"/>
        <v/>
      </c>
      <c r="W19" s="44" t="str">
        <f t="shared" si="5"/>
        <v/>
      </c>
      <c r="X19" s="44" t="str">
        <f t="shared" si="6"/>
        <v/>
      </c>
      <c r="Y19" s="44" t="str">
        <f t="shared" si="7"/>
        <v/>
      </c>
      <c r="Z19" s="44" t="str">
        <f t="shared" si="8"/>
        <v/>
      </c>
      <c r="AA19" s="44" t="str">
        <f t="shared" si="9"/>
        <v/>
      </c>
    </row>
    <row r="20" spans="2:27" x14ac:dyDescent="0.25">
      <c r="B20" s="27">
        <v>15</v>
      </c>
      <c r="C20" s="7">
        <f>namen!C16</f>
        <v>0</v>
      </c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4" t="str">
        <f t="shared" si="10"/>
        <v/>
      </c>
      <c r="Q20" s="44" t="str">
        <f t="shared" si="11"/>
        <v/>
      </c>
      <c r="R20" s="44" t="str">
        <f t="shared" si="0"/>
        <v/>
      </c>
      <c r="S20" s="44" t="str">
        <f t="shared" si="1"/>
        <v/>
      </c>
      <c r="T20" s="44" t="str">
        <f t="shared" si="2"/>
        <v/>
      </c>
      <c r="U20" s="44" t="str">
        <f t="shared" si="3"/>
        <v/>
      </c>
      <c r="V20" s="44" t="str">
        <f t="shared" si="4"/>
        <v/>
      </c>
      <c r="W20" s="44" t="str">
        <f t="shared" si="5"/>
        <v/>
      </c>
      <c r="X20" s="44" t="str">
        <f t="shared" si="6"/>
        <v/>
      </c>
      <c r="Y20" s="44" t="str">
        <f t="shared" si="7"/>
        <v/>
      </c>
      <c r="Z20" s="44" t="str">
        <f t="shared" si="8"/>
        <v/>
      </c>
      <c r="AA20" s="44" t="str">
        <f t="shared" si="9"/>
        <v/>
      </c>
    </row>
    <row r="21" spans="2:27" x14ac:dyDescent="0.25">
      <c r="B21" s="27">
        <v>16</v>
      </c>
      <c r="C21" s="7">
        <f>namen!C17</f>
        <v>0</v>
      </c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4" t="str">
        <f t="shared" si="10"/>
        <v/>
      </c>
      <c r="Q21" s="44" t="str">
        <f t="shared" si="11"/>
        <v/>
      </c>
      <c r="R21" s="44" t="str">
        <f t="shared" si="0"/>
        <v/>
      </c>
      <c r="S21" s="44" t="str">
        <f t="shared" si="1"/>
        <v/>
      </c>
      <c r="T21" s="44" t="str">
        <f t="shared" si="2"/>
        <v/>
      </c>
      <c r="U21" s="44" t="str">
        <f t="shared" si="3"/>
        <v/>
      </c>
      <c r="V21" s="44" t="str">
        <f t="shared" si="4"/>
        <v/>
      </c>
      <c r="W21" s="44" t="str">
        <f t="shared" si="5"/>
        <v/>
      </c>
      <c r="X21" s="44" t="str">
        <f t="shared" si="6"/>
        <v/>
      </c>
      <c r="Y21" s="44" t="str">
        <f t="shared" si="7"/>
        <v/>
      </c>
      <c r="Z21" s="44" t="str">
        <f t="shared" si="8"/>
        <v/>
      </c>
      <c r="AA21" s="44" t="str">
        <f t="shared" si="9"/>
        <v/>
      </c>
    </row>
    <row r="22" spans="2:27" x14ac:dyDescent="0.25">
      <c r="B22" s="27">
        <v>17</v>
      </c>
      <c r="C22" s="7">
        <f>namen!C18</f>
        <v>0</v>
      </c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4" t="str">
        <f t="shared" si="10"/>
        <v/>
      </c>
      <c r="Q22" s="44" t="str">
        <f t="shared" si="11"/>
        <v/>
      </c>
      <c r="R22" s="44" t="str">
        <f t="shared" si="0"/>
        <v/>
      </c>
      <c r="S22" s="44" t="str">
        <f t="shared" si="1"/>
        <v/>
      </c>
      <c r="T22" s="44" t="str">
        <f t="shared" si="2"/>
        <v/>
      </c>
      <c r="U22" s="44" t="str">
        <f t="shared" si="3"/>
        <v/>
      </c>
      <c r="V22" s="44" t="str">
        <f t="shared" si="4"/>
        <v/>
      </c>
      <c r="W22" s="44" t="str">
        <f t="shared" si="5"/>
        <v/>
      </c>
      <c r="X22" s="44" t="str">
        <f t="shared" si="6"/>
        <v/>
      </c>
      <c r="Y22" s="44" t="str">
        <f t="shared" si="7"/>
        <v/>
      </c>
      <c r="Z22" s="44" t="str">
        <f t="shared" si="8"/>
        <v/>
      </c>
      <c r="AA22" s="44" t="str">
        <f t="shared" si="9"/>
        <v/>
      </c>
    </row>
    <row r="23" spans="2:27" x14ac:dyDescent="0.25">
      <c r="B23" s="27">
        <v>18</v>
      </c>
      <c r="C23" s="7">
        <f>namen!C19</f>
        <v>0</v>
      </c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4" t="str">
        <f t="shared" si="10"/>
        <v/>
      </c>
      <c r="Q23" s="44" t="str">
        <f t="shared" si="11"/>
        <v/>
      </c>
      <c r="R23" s="44" t="str">
        <f t="shared" si="0"/>
        <v/>
      </c>
      <c r="S23" s="44" t="str">
        <f t="shared" si="1"/>
        <v/>
      </c>
      <c r="T23" s="44" t="str">
        <f t="shared" si="2"/>
        <v/>
      </c>
      <c r="U23" s="44" t="str">
        <f t="shared" si="3"/>
        <v/>
      </c>
      <c r="V23" s="44" t="str">
        <f t="shared" si="4"/>
        <v/>
      </c>
      <c r="W23" s="44" t="str">
        <f t="shared" si="5"/>
        <v/>
      </c>
      <c r="X23" s="44" t="str">
        <f t="shared" si="6"/>
        <v/>
      </c>
      <c r="Y23" s="44" t="str">
        <f t="shared" si="7"/>
        <v/>
      </c>
      <c r="Z23" s="44" t="str">
        <f t="shared" si="8"/>
        <v/>
      </c>
      <c r="AA23" s="44" t="str">
        <f t="shared" si="9"/>
        <v/>
      </c>
    </row>
    <row r="24" spans="2:27" x14ac:dyDescent="0.25">
      <c r="B24" s="27">
        <v>19</v>
      </c>
      <c r="C24" s="7">
        <f>namen!C20</f>
        <v>0</v>
      </c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4" t="str">
        <f t="shared" si="10"/>
        <v/>
      </c>
      <c r="Q24" s="44" t="str">
        <f t="shared" si="11"/>
        <v/>
      </c>
      <c r="R24" s="44" t="str">
        <f t="shared" si="0"/>
        <v/>
      </c>
      <c r="S24" s="44" t="str">
        <f t="shared" si="1"/>
        <v/>
      </c>
      <c r="T24" s="44" t="str">
        <f t="shared" si="2"/>
        <v/>
      </c>
      <c r="U24" s="44" t="str">
        <f t="shared" si="3"/>
        <v/>
      </c>
      <c r="V24" s="44" t="str">
        <f t="shared" si="4"/>
        <v/>
      </c>
      <c r="W24" s="44" t="str">
        <f t="shared" si="5"/>
        <v/>
      </c>
      <c r="X24" s="44" t="str">
        <f t="shared" si="6"/>
        <v/>
      </c>
      <c r="Y24" s="44" t="str">
        <f t="shared" si="7"/>
        <v/>
      </c>
      <c r="Z24" s="44" t="str">
        <f t="shared" si="8"/>
        <v/>
      </c>
      <c r="AA24" s="44" t="str">
        <f t="shared" si="9"/>
        <v/>
      </c>
    </row>
    <row r="25" spans="2:27" x14ac:dyDescent="0.25">
      <c r="B25" s="27">
        <v>20</v>
      </c>
      <c r="C25" s="7">
        <f>namen!C21</f>
        <v>0</v>
      </c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4" t="str">
        <f t="shared" si="10"/>
        <v/>
      </c>
      <c r="Q25" s="44" t="str">
        <f t="shared" si="11"/>
        <v/>
      </c>
      <c r="R25" s="44" t="str">
        <f t="shared" si="0"/>
        <v/>
      </c>
      <c r="S25" s="44" t="str">
        <f t="shared" si="1"/>
        <v/>
      </c>
      <c r="T25" s="44" t="str">
        <f t="shared" si="2"/>
        <v/>
      </c>
      <c r="U25" s="44" t="str">
        <f t="shared" si="3"/>
        <v/>
      </c>
      <c r="V25" s="44" t="str">
        <f t="shared" si="4"/>
        <v/>
      </c>
      <c r="W25" s="44" t="str">
        <f t="shared" si="5"/>
        <v/>
      </c>
      <c r="X25" s="44" t="str">
        <f t="shared" si="6"/>
        <v/>
      </c>
      <c r="Y25" s="44" t="str">
        <f t="shared" si="7"/>
        <v/>
      </c>
      <c r="Z25" s="44" t="str">
        <f t="shared" si="8"/>
        <v/>
      </c>
      <c r="AA25" s="44" t="str">
        <f t="shared" si="9"/>
        <v/>
      </c>
    </row>
    <row r="26" spans="2:27" x14ac:dyDescent="0.25">
      <c r="B26" s="27">
        <v>21</v>
      </c>
      <c r="C26" s="7">
        <f>namen!C22</f>
        <v>0</v>
      </c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4" t="str">
        <f t="shared" si="10"/>
        <v/>
      </c>
      <c r="Q26" s="44" t="str">
        <f t="shared" si="11"/>
        <v/>
      </c>
      <c r="R26" s="44" t="str">
        <f t="shared" si="0"/>
        <v/>
      </c>
      <c r="S26" s="44" t="str">
        <f t="shared" si="1"/>
        <v/>
      </c>
      <c r="T26" s="44" t="str">
        <f t="shared" si="2"/>
        <v/>
      </c>
      <c r="U26" s="44" t="str">
        <f t="shared" si="3"/>
        <v/>
      </c>
      <c r="V26" s="44" t="str">
        <f t="shared" si="4"/>
        <v/>
      </c>
      <c r="W26" s="44" t="str">
        <f t="shared" si="5"/>
        <v/>
      </c>
      <c r="X26" s="44" t="str">
        <f t="shared" si="6"/>
        <v/>
      </c>
      <c r="Y26" s="44" t="str">
        <f t="shared" si="7"/>
        <v/>
      </c>
      <c r="Z26" s="44" t="str">
        <f t="shared" si="8"/>
        <v/>
      </c>
      <c r="AA26" s="44" t="str">
        <f t="shared" si="9"/>
        <v/>
      </c>
    </row>
    <row r="27" spans="2:27" x14ac:dyDescent="0.25">
      <c r="B27" s="27">
        <v>22</v>
      </c>
      <c r="C27" s="7">
        <f>namen!C23</f>
        <v>0</v>
      </c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4" t="str">
        <f t="shared" si="10"/>
        <v/>
      </c>
      <c r="Q27" s="44" t="str">
        <f t="shared" si="11"/>
        <v/>
      </c>
      <c r="R27" s="44" t="str">
        <f t="shared" si="0"/>
        <v/>
      </c>
      <c r="S27" s="44" t="str">
        <f t="shared" si="1"/>
        <v/>
      </c>
      <c r="T27" s="44" t="str">
        <f t="shared" si="2"/>
        <v/>
      </c>
      <c r="U27" s="44" t="str">
        <f t="shared" si="3"/>
        <v/>
      </c>
      <c r="V27" s="44" t="str">
        <f t="shared" si="4"/>
        <v/>
      </c>
      <c r="W27" s="44" t="str">
        <f t="shared" si="5"/>
        <v/>
      </c>
      <c r="X27" s="44" t="str">
        <f t="shared" si="6"/>
        <v/>
      </c>
      <c r="Y27" s="44" t="str">
        <f t="shared" si="7"/>
        <v/>
      </c>
      <c r="Z27" s="44" t="str">
        <f t="shared" si="8"/>
        <v/>
      </c>
      <c r="AA27" s="44" t="str">
        <f t="shared" si="9"/>
        <v/>
      </c>
    </row>
    <row r="28" spans="2:27" x14ac:dyDescent="0.25">
      <c r="B28" s="27">
        <v>23</v>
      </c>
      <c r="C28" s="7">
        <f>namen!C24</f>
        <v>0</v>
      </c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4" t="str">
        <f t="shared" si="10"/>
        <v/>
      </c>
      <c r="Q28" s="44" t="str">
        <f t="shared" si="11"/>
        <v/>
      </c>
      <c r="R28" s="44" t="str">
        <f t="shared" si="0"/>
        <v/>
      </c>
      <c r="S28" s="44" t="str">
        <f t="shared" si="1"/>
        <v/>
      </c>
      <c r="T28" s="44" t="str">
        <f t="shared" si="2"/>
        <v/>
      </c>
      <c r="U28" s="44" t="str">
        <f t="shared" si="3"/>
        <v/>
      </c>
      <c r="V28" s="44" t="str">
        <f t="shared" si="4"/>
        <v/>
      </c>
      <c r="W28" s="44" t="str">
        <f t="shared" si="5"/>
        <v/>
      </c>
      <c r="X28" s="44" t="str">
        <f t="shared" si="6"/>
        <v/>
      </c>
      <c r="Y28" s="44" t="str">
        <f t="shared" si="7"/>
        <v/>
      </c>
      <c r="Z28" s="44" t="str">
        <f t="shared" si="8"/>
        <v/>
      </c>
      <c r="AA28" s="44" t="str">
        <f t="shared" si="9"/>
        <v/>
      </c>
    </row>
    <row r="29" spans="2:27" x14ac:dyDescent="0.25">
      <c r="B29" s="27">
        <v>24</v>
      </c>
      <c r="C29" s="7">
        <f>namen!C25</f>
        <v>0</v>
      </c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4" t="str">
        <f t="shared" si="10"/>
        <v/>
      </c>
      <c r="Q29" s="44" t="str">
        <f t="shared" si="11"/>
        <v/>
      </c>
      <c r="R29" s="44" t="str">
        <f t="shared" si="0"/>
        <v/>
      </c>
      <c r="S29" s="44" t="str">
        <f t="shared" si="1"/>
        <v/>
      </c>
      <c r="T29" s="44" t="str">
        <f t="shared" si="2"/>
        <v/>
      </c>
      <c r="U29" s="44" t="str">
        <f t="shared" si="3"/>
        <v/>
      </c>
      <c r="V29" s="44" t="str">
        <f t="shared" si="4"/>
        <v/>
      </c>
      <c r="W29" s="44" t="str">
        <f t="shared" si="5"/>
        <v/>
      </c>
      <c r="X29" s="44" t="str">
        <f t="shared" si="6"/>
        <v/>
      </c>
      <c r="Y29" s="44" t="str">
        <f t="shared" si="7"/>
        <v/>
      </c>
      <c r="Z29" s="44" t="str">
        <f t="shared" si="8"/>
        <v/>
      </c>
      <c r="AA29" s="44" t="str">
        <f t="shared" si="9"/>
        <v/>
      </c>
    </row>
    <row r="30" spans="2:27" x14ac:dyDescent="0.25">
      <c r="B30" s="27">
        <v>25</v>
      </c>
      <c r="C30" s="7">
        <f>namen!C26</f>
        <v>0</v>
      </c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4" t="str">
        <f t="shared" si="10"/>
        <v/>
      </c>
      <c r="Q30" s="44" t="str">
        <f t="shared" si="11"/>
        <v/>
      </c>
      <c r="R30" s="44" t="str">
        <f t="shared" si="0"/>
        <v/>
      </c>
      <c r="S30" s="44" t="str">
        <f t="shared" si="1"/>
        <v/>
      </c>
      <c r="T30" s="44" t="str">
        <f t="shared" si="2"/>
        <v/>
      </c>
      <c r="U30" s="44" t="str">
        <f t="shared" si="3"/>
        <v/>
      </c>
      <c r="V30" s="44" t="str">
        <f t="shared" si="4"/>
        <v/>
      </c>
      <c r="W30" s="44" t="str">
        <f t="shared" si="5"/>
        <v/>
      </c>
      <c r="X30" s="44" t="str">
        <f t="shared" si="6"/>
        <v/>
      </c>
      <c r="Y30" s="44" t="str">
        <f t="shared" si="7"/>
        <v/>
      </c>
      <c r="Z30" s="44" t="str">
        <f t="shared" si="8"/>
        <v/>
      </c>
      <c r="AA30" s="44" t="str">
        <f t="shared" si="9"/>
        <v/>
      </c>
    </row>
    <row r="31" spans="2:27" x14ac:dyDescent="0.25">
      <c r="B31" s="27">
        <v>26</v>
      </c>
      <c r="C31" s="7">
        <f>namen!C27</f>
        <v>0</v>
      </c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4" t="str">
        <f t="shared" si="10"/>
        <v/>
      </c>
      <c r="Q31" s="44" t="str">
        <f t="shared" si="11"/>
        <v/>
      </c>
      <c r="R31" s="44" t="str">
        <f t="shared" si="0"/>
        <v/>
      </c>
      <c r="S31" s="44" t="str">
        <f t="shared" si="1"/>
        <v/>
      </c>
      <c r="T31" s="44" t="str">
        <f t="shared" si="2"/>
        <v/>
      </c>
      <c r="U31" s="44" t="str">
        <f t="shared" si="3"/>
        <v/>
      </c>
      <c r="V31" s="44" t="str">
        <f t="shared" si="4"/>
        <v/>
      </c>
      <c r="W31" s="44" t="str">
        <f t="shared" si="5"/>
        <v/>
      </c>
      <c r="X31" s="44" t="str">
        <f t="shared" si="6"/>
        <v/>
      </c>
      <c r="Y31" s="44" t="str">
        <f t="shared" si="7"/>
        <v/>
      </c>
      <c r="Z31" s="44" t="str">
        <f t="shared" si="8"/>
        <v/>
      </c>
      <c r="AA31" s="44" t="str">
        <f t="shared" si="9"/>
        <v/>
      </c>
    </row>
    <row r="32" spans="2:27" x14ac:dyDescent="0.25">
      <c r="B32" s="27">
        <v>27</v>
      </c>
      <c r="C32" s="7">
        <f>namen!C28</f>
        <v>0</v>
      </c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4" t="str">
        <f t="shared" si="10"/>
        <v/>
      </c>
      <c r="Q32" s="44" t="str">
        <f t="shared" si="11"/>
        <v/>
      </c>
      <c r="R32" s="44" t="str">
        <f t="shared" si="0"/>
        <v/>
      </c>
      <c r="S32" s="44" t="str">
        <f t="shared" si="1"/>
        <v/>
      </c>
      <c r="T32" s="44" t="str">
        <f t="shared" si="2"/>
        <v/>
      </c>
      <c r="U32" s="44" t="str">
        <f t="shared" si="3"/>
        <v/>
      </c>
      <c r="V32" s="44" t="str">
        <f t="shared" si="4"/>
        <v/>
      </c>
      <c r="W32" s="44" t="str">
        <f t="shared" si="5"/>
        <v/>
      </c>
      <c r="X32" s="44" t="str">
        <f t="shared" si="6"/>
        <v/>
      </c>
      <c r="Y32" s="44" t="str">
        <f t="shared" si="7"/>
        <v/>
      </c>
      <c r="Z32" s="44" t="str">
        <f t="shared" si="8"/>
        <v/>
      </c>
      <c r="AA32" s="44" t="str">
        <f t="shared" si="9"/>
        <v/>
      </c>
    </row>
    <row r="33" spans="2:27" x14ac:dyDescent="0.25">
      <c r="B33" s="27">
        <v>28</v>
      </c>
      <c r="C33" s="7">
        <f>namen!C29</f>
        <v>0</v>
      </c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4" t="str">
        <f t="shared" si="10"/>
        <v/>
      </c>
      <c r="Q33" s="44" t="str">
        <f t="shared" si="11"/>
        <v/>
      </c>
      <c r="R33" s="44" t="str">
        <f t="shared" si="0"/>
        <v/>
      </c>
      <c r="S33" s="44" t="str">
        <f t="shared" si="1"/>
        <v/>
      </c>
      <c r="T33" s="44" t="str">
        <f t="shared" si="2"/>
        <v/>
      </c>
      <c r="U33" s="44" t="str">
        <f t="shared" si="3"/>
        <v/>
      </c>
      <c r="V33" s="44" t="str">
        <f t="shared" si="4"/>
        <v/>
      </c>
      <c r="W33" s="44" t="str">
        <f t="shared" si="5"/>
        <v/>
      </c>
      <c r="X33" s="44" t="str">
        <f t="shared" si="6"/>
        <v/>
      </c>
      <c r="Y33" s="44" t="str">
        <f t="shared" si="7"/>
        <v/>
      </c>
      <c r="Z33" s="44" t="str">
        <f t="shared" si="8"/>
        <v/>
      </c>
      <c r="AA33" s="44" t="str">
        <f t="shared" si="9"/>
        <v/>
      </c>
    </row>
    <row r="34" spans="2:27" x14ac:dyDescent="0.25">
      <c r="B34" s="27">
        <v>29</v>
      </c>
      <c r="C34" s="7">
        <f>namen!C30</f>
        <v>0</v>
      </c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4" t="str">
        <f t="shared" si="10"/>
        <v/>
      </c>
      <c r="Q34" s="44" t="str">
        <f t="shared" si="11"/>
        <v/>
      </c>
      <c r="R34" s="44" t="str">
        <f t="shared" si="0"/>
        <v/>
      </c>
      <c r="S34" s="44" t="str">
        <f t="shared" si="1"/>
        <v/>
      </c>
      <c r="T34" s="44" t="str">
        <f t="shared" si="2"/>
        <v/>
      </c>
      <c r="U34" s="44" t="str">
        <f t="shared" si="3"/>
        <v/>
      </c>
      <c r="V34" s="44" t="str">
        <f t="shared" si="4"/>
        <v/>
      </c>
      <c r="W34" s="44" t="str">
        <f t="shared" si="5"/>
        <v/>
      </c>
      <c r="X34" s="44" t="str">
        <f t="shared" si="6"/>
        <v/>
      </c>
      <c r="Y34" s="44" t="str">
        <f t="shared" si="7"/>
        <v/>
      </c>
      <c r="Z34" s="44" t="str">
        <f t="shared" si="8"/>
        <v/>
      </c>
      <c r="AA34" s="44" t="str">
        <f t="shared" si="9"/>
        <v/>
      </c>
    </row>
    <row r="35" spans="2:27" x14ac:dyDescent="0.25">
      <c r="B35" s="27">
        <v>30</v>
      </c>
      <c r="C35" s="7">
        <f>namen!C31</f>
        <v>0</v>
      </c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4" t="str">
        <f t="shared" si="10"/>
        <v/>
      </c>
      <c r="Q35" s="44" t="str">
        <f t="shared" si="11"/>
        <v/>
      </c>
      <c r="R35" s="44" t="str">
        <f t="shared" si="0"/>
        <v/>
      </c>
      <c r="S35" s="44" t="str">
        <f t="shared" si="1"/>
        <v/>
      </c>
      <c r="T35" s="44" t="str">
        <f t="shared" si="2"/>
        <v/>
      </c>
      <c r="U35" s="44" t="str">
        <f t="shared" si="3"/>
        <v/>
      </c>
      <c r="V35" s="44" t="str">
        <f t="shared" si="4"/>
        <v/>
      </c>
      <c r="W35" s="44" t="str">
        <f t="shared" si="5"/>
        <v/>
      </c>
      <c r="X35" s="44" t="str">
        <f t="shared" si="6"/>
        <v/>
      </c>
      <c r="Y35" s="44" t="str">
        <f t="shared" si="7"/>
        <v/>
      </c>
      <c r="Z35" s="44" t="str">
        <f t="shared" si="8"/>
        <v/>
      </c>
      <c r="AA35" s="44" t="str">
        <f t="shared" si="9"/>
        <v/>
      </c>
    </row>
    <row r="36" spans="2:27" x14ac:dyDescent="0.25">
      <c r="B36" s="27">
        <v>31</v>
      </c>
      <c r="C36" s="7">
        <f>namen!C32</f>
        <v>0</v>
      </c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4" t="str">
        <f t="shared" si="10"/>
        <v/>
      </c>
      <c r="Q36" s="44" t="str">
        <f t="shared" si="11"/>
        <v/>
      </c>
      <c r="R36" s="44" t="str">
        <f t="shared" si="0"/>
        <v/>
      </c>
      <c r="S36" s="44" t="str">
        <f t="shared" si="1"/>
        <v/>
      </c>
      <c r="T36" s="44" t="str">
        <f t="shared" si="2"/>
        <v/>
      </c>
      <c r="U36" s="44" t="str">
        <f t="shared" si="3"/>
        <v/>
      </c>
      <c r="V36" s="44" t="str">
        <f t="shared" si="4"/>
        <v/>
      </c>
      <c r="W36" s="44" t="str">
        <f t="shared" si="5"/>
        <v/>
      </c>
      <c r="X36" s="44" t="str">
        <f t="shared" si="6"/>
        <v/>
      </c>
      <c r="Y36" s="44" t="str">
        <f t="shared" si="7"/>
        <v/>
      </c>
      <c r="Z36" s="44" t="str">
        <f t="shared" si="8"/>
        <v/>
      </c>
      <c r="AA36" s="44" t="str">
        <f t="shared" si="9"/>
        <v/>
      </c>
    </row>
    <row r="37" spans="2:27" x14ac:dyDescent="0.25">
      <c r="B37" s="27">
        <v>32</v>
      </c>
      <c r="C37" s="7">
        <f>namen!C33</f>
        <v>0</v>
      </c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4" t="str">
        <f t="shared" si="10"/>
        <v/>
      </c>
      <c r="Q37" s="44" t="str">
        <f t="shared" si="11"/>
        <v/>
      </c>
      <c r="R37" s="44" t="str">
        <f t="shared" si="0"/>
        <v/>
      </c>
      <c r="S37" s="44" t="str">
        <f t="shared" si="1"/>
        <v/>
      </c>
      <c r="T37" s="44" t="str">
        <f t="shared" si="2"/>
        <v/>
      </c>
      <c r="U37" s="44" t="str">
        <f t="shared" si="3"/>
        <v/>
      </c>
      <c r="V37" s="44" t="str">
        <f t="shared" si="4"/>
        <v/>
      </c>
      <c r="W37" s="44" t="str">
        <f t="shared" si="5"/>
        <v/>
      </c>
      <c r="X37" s="44" t="str">
        <f t="shared" si="6"/>
        <v/>
      </c>
      <c r="Y37" s="44" t="str">
        <f t="shared" si="7"/>
        <v/>
      </c>
      <c r="Z37" s="44" t="str">
        <f t="shared" si="8"/>
        <v/>
      </c>
      <c r="AA37" s="44" t="str">
        <f t="shared" si="9"/>
        <v/>
      </c>
    </row>
    <row r="38" spans="2:27" x14ac:dyDescent="0.25">
      <c r="B38" s="27">
        <v>33</v>
      </c>
      <c r="C38" s="7">
        <f>namen!C34</f>
        <v>0</v>
      </c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4" t="str">
        <f t="shared" si="10"/>
        <v/>
      </c>
      <c r="Q38" s="44" t="str">
        <f t="shared" si="11"/>
        <v/>
      </c>
      <c r="R38" s="44" t="str">
        <f t="shared" si="0"/>
        <v/>
      </c>
      <c r="S38" s="44" t="str">
        <f t="shared" si="1"/>
        <v/>
      </c>
      <c r="T38" s="44" t="str">
        <f t="shared" si="2"/>
        <v/>
      </c>
      <c r="U38" s="44" t="str">
        <f t="shared" si="3"/>
        <v/>
      </c>
      <c r="V38" s="44" t="str">
        <f t="shared" si="4"/>
        <v/>
      </c>
      <c r="W38" s="44" t="str">
        <f t="shared" si="5"/>
        <v/>
      </c>
      <c r="X38" s="44" t="str">
        <f t="shared" si="6"/>
        <v/>
      </c>
      <c r="Y38" s="44" t="str">
        <f t="shared" si="7"/>
        <v/>
      </c>
      <c r="Z38" s="44" t="str">
        <f t="shared" si="8"/>
        <v/>
      </c>
      <c r="AA38" s="44" t="str">
        <f t="shared" si="9"/>
        <v/>
      </c>
    </row>
    <row r="39" spans="2:27" x14ac:dyDescent="0.25">
      <c r="B39" s="28">
        <v>34</v>
      </c>
      <c r="C39" s="8">
        <f>namen!C35</f>
        <v>0</v>
      </c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4" t="str">
        <f t="shared" si="10"/>
        <v/>
      </c>
      <c r="Q39" s="44" t="str">
        <f t="shared" si="11"/>
        <v/>
      </c>
      <c r="R39" s="44" t="str">
        <f t="shared" si="0"/>
        <v/>
      </c>
      <c r="S39" s="44" t="str">
        <f t="shared" si="1"/>
        <v/>
      </c>
      <c r="T39" s="44" t="str">
        <f t="shared" si="2"/>
        <v/>
      </c>
      <c r="U39" s="44" t="str">
        <f t="shared" si="3"/>
        <v/>
      </c>
      <c r="V39" s="44" t="str">
        <f t="shared" si="4"/>
        <v/>
      </c>
      <c r="W39" s="44" t="str">
        <f t="shared" si="5"/>
        <v/>
      </c>
      <c r="X39" s="44" t="str">
        <f t="shared" si="6"/>
        <v/>
      </c>
      <c r="Y39" s="44" t="str">
        <f t="shared" si="7"/>
        <v/>
      </c>
      <c r="Z39" s="44" t="str">
        <f t="shared" si="8"/>
        <v/>
      </c>
      <c r="AA39" s="44" t="str">
        <f t="shared" si="9"/>
        <v/>
      </c>
    </row>
    <row r="40" spans="2:27" x14ac:dyDescent="0.25">
      <c r="B40" s="27">
        <v>35</v>
      </c>
      <c r="C40" s="7">
        <f>namen!C36</f>
        <v>0</v>
      </c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4" t="str">
        <f t="shared" si="10"/>
        <v/>
      </c>
      <c r="Q40" s="44" t="str">
        <f t="shared" si="11"/>
        <v/>
      </c>
      <c r="R40" s="44" t="str">
        <f t="shared" si="0"/>
        <v/>
      </c>
      <c r="S40" s="44" t="str">
        <f t="shared" si="1"/>
        <v/>
      </c>
      <c r="T40" s="44" t="str">
        <f t="shared" si="2"/>
        <v/>
      </c>
      <c r="U40" s="44" t="str">
        <f t="shared" si="3"/>
        <v/>
      </c>
      <c r="V40" s="44" t="str">
        <f t="shared" si="4"/>
        <v/>
      </c>
      <c r="W40" s="44" t="str">
        <f t="shared" si="5"/>
        <v/>
      </c>
      <c r="X40" s="44" t="str">
        <f t="shared" si="6"/>
        <v/>
      </c>
      <c r="Y40" s="44" t="str">
        <f t="shared" si="7"/>
        <v/>
      </c>
      <c r="Z40" s="44" t="str">
        <f t="shared" si="8"/>
        <v/>
      </c>
      <c r="AA40" s="44" t="str">
        <f t="shared" si="9"/>
        <v/>
      </c>
    </row>
    <row r="41" spans="2:27" x14ac:dyDescent="0.25">
      <c r="B41" s="12"/>
      <c r="C41" s="31" t="s">
        <v>8</v>
      </c>
      <c r="D41" s="32">
        <f t="shared" ref="D41:O41" si="12">COUNTA(D6:D40)</f>
        <v>1</v>
      </c>
      <c r="E41" s="32">
        <f t="shared" si="12"/>
        <v>1</v>
      </c>
      <c r="F41" s="32">
        <f t="shared" si="12"/>
        <v>1</v>
      </c>
      <c r="G41" s="32">
        <f t="shared" si="12"/>
        <v>0</v>
      </c>
      <c r="H41" s="32">
        <f t="shared" si="12"/>
        <v>0</v>
      </c>
      <c r="I41" s="32">
        <f t="shared" si="12"/>
        <v>0</v>
      </c>
      <c r="J41" s="32">
        <f t="shared" si="12"/>
        <v>0</v>
      </c>
      <c r="K41" s="32">
        <f t="shared" si="12"/>
        <v>0</v>
      </c>
      <c r="L41" s="32">
        <f t="shared" si="12"/>
        <v>0</v>
      </c>
      <c r="M41" s="32">
        <f t="shared" si="12"/>
        <v>0</v>
      </c>
      <c r="N41" s="32">
        <f t="shared" si="12"/>
        <v>0</v>
      </c>
      <c r="O41" s="33">
        <f t="shared" si="12"/>
        <v>0</v>
      </c>
      <c r="P41" s="45"/>
    </row>
    <row r="42" spans="2:27" x14ac:dyDescent="0.25">
      <c r="B42" s="9"/>
      <c r="C42" s="10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2:27" x14ac:dyDescent="0.25">
      <c r="B43" s="47"/>
      <c r="C43" s="48" t="s">
        <v>1</v>
      </c>
      <c r="D43" s="24">
        <f t="shared" ref="D43:O43" si="13">IF(D50=0,"",IF(D50&gt;0,COUNTIF(P6:P40,"&lt;0,4")))</f>
        <v>0</v>
      </c>
      <c r="E43" s="24">
        <f t="shared" si="13"/>
        <v>0</v>
      </c>
      <c r="F43" s="24">
        <f t="shared" si="13"/>
        <v>0</v>
      </c>
      <c r="G43" s="24" t="str">
        <f t="shared" si="13"/>
        <v/>
      </c>
      <c r="H43" s="24" t="str">
        <f t="shared" si="13"/>
        <v/>
      </c>
      <c r="I43" s="24" t="str">
        <f t="shared" si="13"/>
        <v/>
      </c>
      <c r="J43" s="24" t="str">
        <f t="shared" si="13"/>
        <v/>
      </c>
      <c r="K43" s="24" t="str">
        <f t="shared" si="13"/>
        <v/>
      </c>
      <c r="L43" s="24" t="str">
        <f t="shared" si="13"/>
        <v/>
      </c>
      <c r="M43" s="24" t="str">
        <f t="shared" si="13"/>
        <v/>
      </c>
      <c r="N43" s="24" t="str">
        <f t="shared" si="13"/>
        <v/>
      </c>
      <c r="O43" s="24" t="str">
        <f t="shared" si="13"/>
        <v/>
      </c>
    </row>
    <row r="44" spans="2:27" hidden="1" x14ac:dyDescent="0.25">
      <c r="B44" s="49"/>
      <c r="C44" s="50"/>
      <c r="D44" s="25">
        <f t="shared" ref="D44:O44" si="14">IF(D50=0,"",IF(D50&gt;0,D43/D41))</f>
        <v>0</v>
      </c>
      <c r="E44" s="25">
        <f t="shared" si="14"/>
        <v>0</v>
      </c>
      <c r="F44" s="25">
        <f t="shared" si="14"/>
        <v>0</v>
      </c>
      <c r="G44" s="25" t="str">
        <f t="shared" si="14"/>
        <v/>
      </c>
      <c r="H44" s="25" t="str">
        <f t="shared" si="14"/>
        <v/>
      </c>
      <c r="I44" s="25" t="str">
        <f t="shared" si="14"/>
        <v/>
      </c>
      <c r="J44" s="25" t="str">
        <f t="shared" si="14"/>
        <v/>
      </c>
      <c r="K44" s="25" t="str">
        <f t="shared" si="14"/>
        <v/>
      </c>
      <c r="L44" s="25" t="str">
        <f t="shared" si="14"/>
        <v/>
      </c>
      <c r="M44" s="25" t="str">
        <f t="shared" si="14"/>
        <v/>
      </c>
      <c r="N44" s="25" t="str">
        <f t="shared" si="14"/>
        <v/>
      </c>
      <c r="O44" s="25" t="str">
        <f t="shared" si="14"/>
        <v/>
      </c>
    </row>
    <row r="45" spans="2:27" x14ac:dyDescent="0.25">
      <c r="B45" s="51"/>
      <c r="C45" s="52" t="s">
        <v>6</v>
      </c>
      <c r="D45" s="24">
        <f t="shared" ref="D45:O45" si="15">IF(D50=0,"",IF(D50&gt;0,D50-(D43+D51+D47)))</f>
        <v>0</v>
      </c>
      <c r="E45" s="24">
        <f t="shared" si="15"/>
        <v>1</v>
      </c>
      <c r="F45" s="24">
        <f t="shared" si="15"/>
        <v>1</v>
      </c>
      <c r="G45" s="24" t="str">
        <f t="shared" si="15"/>
        <v/>
      </c>
      <c r="H45" s="24" t="str">
        <f t="shared" si="15"/>
        <v/>
      </c>
      <c r="I45" s="24" t="str">
        <f t="shared" si="15"/>
        <v/>
      </c>
      <c r="J45" s="24" t="str">
        <f t="shared" si="15"/>
        <v/>
      </c>
      <c r="K45" s="24" t="str">
        <f t="shared" si="15"/>
        <v/>
      </c>
      <c r="L45" s="24" t="str">
        <f t="shared" si="15"/>
        <v/>
      </c>
      <c r="M45" s="24" t="str">
        <f t="shared" si="15"/>
        <v/>
      </c>
      <c r="N45" s="24" t="str">
        <f t="shared" si="15"/>
        <v/>
      </c>
      <c r="O45" s="24" t="str">
        <f t="shared" si="15"/>
        <v/>
      </c>
    </row>
    <row r="46" spans="2:27" hidden="1" x14ac:dyDescent="0.25">
      <c r="B46" s="49"/>
      <c r="C46" s="50"/>
      <c r="D46" s="25">
        <f t="shared" ref="D46:O46" si="16">IF(D50=0,"",IF(D50&gt;0,D45/D41))</f>
        <v>0</v>
      </c>
      <c r="E46" s="25">
        <f t="shared" si="16"/>
        <v>1</v>
      </c>
      <c r="F46" s="25">
        <f t="shared" si="16"/>
        <v>1</v>
      </c>
      <c r="G46" s="25" t="str">
        <f t="shared" si="16"/>
        <v/>
      </c>
      <c r="H46" s="25" t="str">
        <f t="shared" si="16"/>
        <v/>
      </c>
      <c r="I46" s="25" t="str">
        <f t="shared" si="16"/>
        <v/>
      </c>
      <c r="J46" s="25" t="str">
        <f t="shared" si="16"/>
        <v/>
      </c>
      <c r="K46" s="25" t="str">
        <f t="shared" si="16"/>
        <v/>
      </c>
      <c r="L46" s="25" t="str">
        <f t="shared" si="16"/>
        <v/>
      </c>
      <c r="M46" s="25" t="str">
        <f t="shared" si="16"/>
        <v/>
      </c>
      <c r="N46" s="25" t="str">
        <f t="shared" si="16"/>
        <v/>
      </c>
      <c r="O46" s="25" t="str">
        <f t="shared" si="16"/>
        <v/>
      </c>
    </row>
    <row r="47" spans="2:27" x14ac:dyDescent="0.25">
      <c r="B47" s="87"/>
      <c r="C47" s="88" t="s">
        <v>5</v>
      </c>
      <c r="D47" s="24">
        <f t="shared" ref="D47:O47" si="17">IF(D50=0,"",IF(D50&gt;0,D50-(D51+D49)))</f>
        <v>1</v>
      </c>
      <c r="E47" s="24">
        <f t="shared" si="17"/>
        <v>0</v>
      </c>
      <c r="F47" s="24">
        <f t="shared" si="17"/>
        <v>0</v>
      </c>
      <c r="G47" s="24" t="str">
        <f t="shared" si="17"/>
        <v/>
      </c>
      <c r="H47" s="24" t="str">
        <f t="shared" si="17"/>
        <v/>
      </c>
      <c r="I47" s="24" t="str">
        <f t="shared" si="17"/>
        <v/>
      </c>
      <c r="J47" s="24" t="str">
        <f t="shared" si="17"/>
        <v/>
      </c>
      <c r="K47" s="24" t="str">
        <f t="shared" si="17"/>
        <v/>
      </c>
      <c r="L47" s="24" t="str">
        <f t="shared" si="17"/>
        <v/>
      </c>
      <c r="M47" s="24" t="str">
        <f t="shared" si="17"/>
        <v/>
      </c>
      <c r="N47" s="24" t="str">
        <f t="shared" si="17"/>
        <v/>
      </c>
      <c r="O47" s="24" t="str">
        <f t="shared" si="17"/>
        <v/>
      </c>
    </row>
    <row r="48" spans="2:27" hidden="1" x14ac:dyDescent="0.25">
      <c r="B48" s="49"/>
      <c r="C48" s="50"/>
      <c r="D48" s="25">
        <f t="shared" ref="D48:O48" si="18">IF(D50=0,"",IF(D50&gt;0,D47/D41))</f>
        <v>1</v>
      </c>
      <c r="E48" s="25">
        <f t="shared" si="18"/>
        <v>0</v>
      </c>
      <c r="F48" s="25">
        <f t="shared" si="18"/>
        <v>0</v>
      </c>
      <c r="G48" s="25" t="str">
        <f t="shared" si="18"/>
        <v/>
      </c>
      <c r="H48" s="25" t="str">
        <f t="shared" si="18"/>
        <v/>
      </c>
      <c r="I48" s="25" t="str">
        <f t="shared" si="18"/>
        <v/>
      </c>
      <c r="J48" s="25" t="str">
        <f t="shared" si="18"/>
        <v/>
      </c>
      <c r="K48" s="25" t="str">
        <f t="shared" si="18"/>
        <v/>
      </c>
      <c r="L48" s="25" t="str">
        <f t="shared" si="18"/>
        <v/>
      </c>
      <c r="M48" s="25" t="str">
        <f t="shared" si="18"/>
        <v/>
      </c>
      <c r="N48" s="25" t="str">
        <f t="shared" si="18"/>
        <v/>
      </c>
      <c r="O48" s="25" t="str">
        <f t="shared" si="18"/>
        <v/>
      </c>
    </row>
    <row r="49" spans="2:15" hidden="1" x14ac:dyDescent="0.25">
      <c r="B49" s="49"/>
      <c r="C49" s="50"/>
      <c r="D49" s="24">
        <f t="shared" ref="D49:O49" si="19">COUNTIF(P6:P40,"&lt;0,60")</f>
        <v>0</v>
      </c>
      <c r="E49" s="24">
        <f t="shared" si="19"/>
        <v>1</v>
      </c>
      <c r="F49" s="24">
        <f t="shared" si="19"/>
        <v>1</v>
      </c>
      <c r="G49" s="24">
        <f t="shared" si="19"/>
        <v>0</v>
      </c>
      <c r="H49" s="24">
        <f t="shared" si="19"/>
        <v>0</v>
      </c>
      <c r="I49" s="24">
        <f t="shared" si="19"/>
        <v>0</v>
      </c>
      <c r="J49" s="24">
        <f t="shared" si="19"/>
        <v>0</v>
      </c>
      <c r="K49" s="24">
        <f t="shared" si="19"/>
        <v>0</v>
      </c>
      <c r="L49" s="24">
        <f t="shared" si="19"/>
        <v>0</v>
      </c>
      <c r="M49" s="24">
        <f t="shared" si="19"/>
        <v>0</v>
      </c>
      <c r="N49" s="24">
        <f t="shared" si="19"/>
        <v>0</v>
      </c>
      <c r="O49" s="24">
        <f t="shared" si="19"/>
        <v>0</v>
      </c>
    </row>
    <row r="50" spans="2:15" hidden="1" x14ac:dyDescent="0.25">
      <c r="B50" s="49"/>
      <c r="C50" s="50"/>
      <c r="D50" s="24">
        <f t="shared" ref="D50:O50" si="20">COUNTA(D6:D40)</f>
        <v>1</v>
      </c>
      <c r="E50" s="24">
        <f t="shared" si="20"/>
        <v>1</v>
      </c>
      <c r="F50" s="24">
        <f t="shared" si="20"/>
        <v>1</v>
      </c>
      <c r="G50" s="24">
        <f t="shared" si="20"/>
        <v>0</v>
      </c>
      <c r="H50" s="24">
        <f t="shared" si="20"/>
        <v>0</v>
      </c>
      <c r="I50" s="24">
        <f t="shared" si="20"/>
        <v>0</v>
      </c>
      <c r="J50" s="24">
        <f t="shared" si="20"/>
        <v>0</v>
      </c>
      <c r="K50" s="24">
        <f t="shared" si="20"/>
        <v>0</v>
      </c>
      <c r="L50" s="24">
        <f t="shared" si="20"/>
        <v>0</v>
      </c>
      <c r="M50" s="24">
        <f t="shared" si="20"/>
        <v>0</v>
      </c>
      <c r="N50" s="24">
        <f t="shared" si="20"/>
        <v>0</v>
      </c>
      <c r="O50" s="24">
        <f t="shared" si="20"/>
        <v>0</v>
      </c>
    </row>
    <row r="51" spans="2:15" x14ac:dyDescent="0.25">
      <c r="B51" s="89"/>
      <c r="C51" s="90" t="s">
        <v>2</v>
      </c>
      <c r="D51" s="24">
        <f t="shared" ref="D51:O51" si="21">IF(D50=0,"",IF(D50&gt;0,COUNTIF(P6:P40,"&gt;=0,80")))</f>
        <v>0</v>
      </c>
      <c r="E51" s="24">
        <f t="shared" si="21"/>
        <v>0</v>
      </c>
      <c r="F51" s="24">
        <f t="shared" si="21"/>
        <v>0</v>
      </c>
      <c r="G51" s="24" t="str">
        <f t="shared" si="21"/>
        <v/>
      </c>
      <c r="H51" s="24" t="str">
        <f t="shared" si="21"/>
        <v/>
      </c>
      <c r="I51" s="24" t="str">
        <f t="shared" si="21"/>
        <v/>
      </c>
      <c r="J51" s="24" t="str">
        <f t="shared" si="21"/>
        <v/>
      </c>
      <c r="K51" s="24" t="str">
        <f t="shared" si="21"/>
        <v/>
      </c>
      <c r="L51" s="24" t="str">
        <f t="shared" si="21"/>
        <v/>
      </c>
      <c r="M51" s="24" t="str">
        <f t="shared" si="21"/>
        <v/>
      </c>
      <c r="N51" s="24" t="str">
        <f t="shared" si="21"/>
        <v/>
      </c>
      <c r="O51" s="24" t="str">
        <f t="shared" si="21"/>
        <v/>
      </c>
    </row>
    <row r="52" spans="2:15" hidden="1" x14ac:dyDescent="0.25">
      <c r="B52" s="14"/>
      <c r="C52" s="26" t="s">
        <v>3</v>
      </c>
      <c r="D52" s="25">
        <f t="shared" ref="D52:O52" si="22">IF(D50=0,"",IF(D50&gt;0,D51/D41))</f>
        <v>0</v>
      </c>
      <c r="E52" s="25">
        <f t="shared" si="22"/>
        <v>0</v>
      </c>
      <c r="F52" s="25">
        <f t="shared" si="22"/>
        <v>0</v>
      </c>
      <c r="G52" s="25" t="str">
        <f t="shared" si="22"/>
        <v/>
      </c>
      <c r="H52" s="25" t="str">
        <f t="shared" si="22"/>
        <v/>
      </c>
      <c r="I52" s="25" t="str">
        <f t="shared" si="22"/>
        <v/>
      </c>
      <c r="J52" s="25" t="str">
        <f t="shared" si="22"/>
        <v/>
      </c>
      <c r="K52" s="25" t="str">
        <f t="shared" si="22"/>
        <v/>
      </c>
      <c r="L52" s="25" t="str">
        <f t="shared" si="22"/>
        <v/>
      </c>
      <c r="M52" s="25" t="str">
        <f t="shared" si="22"/>
        <v/>
      </c>
      <c r="N52" s="25" t="str">
        <f t="shared" si="22"/>
        <v/>
      </c>
      <c r="O52" s="25" t="str">
        <f t="shared" si="22"/>
        <v/>
      </c>
    </row>
    <row r="53" spans="2:15" x14ac:dyDescent="0.25">
      <c r="B53" s="14"/>
      <c r="C53" s="35" t="s">
        <v>8</v>
      </c>
      <c r="D53" s="14">
        <f>IF(D4="","",IF(D4&gt;0,D43+D45+D47+D51))</f>
        <v>1</v>
      </c>
      <c r="E53" s="14">
        <f t="shared" ref="E53:O53" si="23">IF(E4="","",IF(E4&gt;0,E43+E45+E47+E51))</f>
        <v>1</v>
      </c>
      <c r="F53" s="14">
        <f t="shared" si="23"/>
        <v>1</v>
      </c>
      <c r="G53" s="14" t="str">
        <f t="shared" si="23"/>
        <v/>
      </c>
      <c r="H53" s="14" t="str">
        <f t="shared" si="23"/>
        <v/>
      </c>
      <c r="I53" s="14" t="str">
        <f t="shared" si="23"/>
        <v/>
      </c>
      <c r="J53" s="14" t="str">
        <f t="shared" si="23"/>
        <v/>
      </c>
      <c r="K53" s="14" t="str">
        <f t="shared" si="23"/>
        <v/>
      </c>
      <c r="L53" s="14" t="str">
        <f t="shared" si="23"/>
        <v/>
      </c>
      <c r="M53" s="14" t="str">
        <f t="shared" si="23"/>
        <v/>
      </c>
      <c r="N53" s="14" t="str">
        <f t="shared" si="23"/>
        <v/>
      </c>
      <c r="O53" s="14" t="str">
        <f t="shared" si="23"/>
        <v/>
      </c>
    </row>
    <row r="54" spans="2:15" x14ac:dyDescent="0.25">
      <c r="B54" s="14"/>
      <c r="C54" s="15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</row>
    <row r="59" spans="2:15" x14ac:dyDescent="0.25">
      <c r="C59" s="15" t="s">
        <v>20</v>
      </c>
      <c r="D59" s="23">
        <f t="shared" ref="D59:O59" si="24">IF(D4="","",IF(D4&gt;0,D48+D52))</f>
        <v>1</v>
      </c>
      <c r="E59" s="23">
        <f t="shared" si="24"/>
        <v>0</v>
      </c>
      <c r="F59" s="23">
        <f t="shared" si="24"/>
        <v>0</v>
      </c>
      <c r="G59" s="23" t="str">
        <f t="shared" si="24"/>
        <v/>
      </c>
      <c r="H59" s="23" t="str">
        <f t="shared" si="24"/>
        <v/>
      </c>
      <c r="I59" s="23" t="str">
        <f t="shared" si="24"/>
        <v/>
      </c>
      <c r="J59" s="23" t="str">
        <f t="shared" si="24"/>
        <v/>
      </c>
      <c r="K59" s="23" t="str">
        <f t="shared" si="24"/>
        <v/>
      </c>
      <c r="L59" s="23" t="str">
        <f t="shared" si="24"/>
        <v/>
      </c>
      <c r="M59" s="23" t="str">
        <f t="shared" si="24"/>
        <v/>
      </c>
      <c r="N59" s="23" t="str">
        <f t="shared" si="24"/>
        <v/>
      </c>
      <c r="O59" s="23" t="str">
        <f t="shared" si="24"/>
        <v/>
      </c>
    </row>
  </sheetData>
  <sheetProtection algorithmName="SHA-512" hashValue="zWJAvRKzXkX2fhCY1gMj0KEgAwJpnryw080kQ1X5Qjzb1HImRQEC2ZB/6luRlrN29+kq94jnnGeoKRh/Sc4jdQ==" saltValue="lcrB9uA34RamXYeY2wQj6w==" spinCount="100000" sheet="1" objects="1" scenarios="1"/>
  <mergeCells count="4">
    <mergeCell ref="B2:C2"/>
    <mergeCell ref="B3:C3"/>
    <mergeCell ref="B4:C4"/>
    <mergeCell ref="B5:O5"/>
  </mergeCells>
  <phoneticPr fontId="2" type="noConversion"/>
  <conditionalFormatting sqref="D42:O42">
    <cfRule type="cellIs" dxfId="94" priority="9" stopIfTrue="1" operator="between">
      <formula>1</formula>
      <formula>40</formula>
    </cfRule>
    <cfRule type="cellIs" dxfId="93" priority="10" stopIfTrue="1" operator="between">
      <formula>41</formula>
      <formula>60</formula>
    </cfRule>
    <cfRule type="cellIs" dxfId="92" priority="11" stopIfTrue="1" operator="greaterThan">
      <formula>80</formula>
    </cfRule>
  </conditionalFormatting>
  <conditionalFormatting sqref="D46:O46">
    <cfRule type="cellIs" dxfId="91" priority="12" stopIfTrue="1" operator="equal">
      <formula>""</formula>
    </cfRule>
    <cfRule type="cellIs" dxfId="90" priority="13" stopIfTrue="1" operator="notEqual">
      <formula>0</formula>
    </cfRule>
  </conditionalFormatting>
  <conditionalFormatting sqref="D44:O44">
    <cfRule type="cellIs" dxfId="89" priority="14" stopIfTrue="1" operator="equal">
      <formula>""</formula>
    </cfRule>
    <cfRule type="cellIs" dxfId="88" priority="15" stopIfTrue="1" operator="notEqual">
      <formula>0</formula>
    </cfRule>
  </conditionalFormatting>
  <conditionalFormatting sqref="D4:O4">
    <cfRule type="cellIs" dxfId="87" priority="16" stopIfTrue="1" operator="greaterThan">
      <formula>0</formula>
    </cfRule>
  </conditionalFormatting>
  <conditionalFormatting sqref="D48:O48">
    <cfRule type="cellIs" dxfId="86" priority="17" stopIfTrue="1" operator="equal">
      <formula>""</formula>
    </cfRule>
    <cfRule type="cellIs" dxfId="85" priority="18" stopIfTrue="1" operator="notEqual">
      <formula>0</formula>
    </cfRule>
  </conditionalFormatting>
  <conditionalFormatting sqref="D52:O52">
    <cfRule type="cellIs" dxfId="84" priority="19" stopIfTrue="1" operator="equal">
      <formula>""</formula>
    </cfRule>
    <cfRule type="cellIs" dxfId="83" priority="20" stopIfTrue="1" operator="notEqual">
      <formula>0</formula>
    </cfRule>
  </conditionalFormatting>
  <conditionalFormatting sqref="D6:O40">
    <cfRule type="expression" dxfId="31" priority="1" stopIfTrue="1">
      <formula>P6=""</formula>
    </cfRule>
    <cfRule type="expression" dxfId="35" priority="2" stopIfTrue="1">
      <formula>P6&lt;0.4</formula>
    </cfRule>
    <cfRule type="expression" dxfId="34" priority="3" stopIfTrue="1">
      <formula>P6&lt;0.6</formula>
    </cfRule>
    <cfRule type="expression" dxfId="32" priority="4" stopIfTrue="1">
      <formula>P6&lt;0.8</formula>
    </cfRule>
    <cfRule type="expression" dxfId="33" priority="5" stopIfTrue="1">
      <formula>P6&gt;=0.8</formula>
    </cfRule>
  </conditionalFormatting>
  <pageMargins left="0.91" right="0.59" top="0.4" bottom="0.24" header="0.14000000000000001" footer="0.16"/>
  <pageSetup paperSize="9" scale="88" orientation="portrait" r:id="rId1"/>
  <headerFooter alignWithMargins="0">
    <oddHeader>&amp;C&amp;16aftrekken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59"/>
  <sheetViews>
    <sheetView showGridLines="0" showRowColHeaders="0" zoomScale="85" zoomScaleNormal="85" workbookViewId="0"/>
  </sheetViews>
  <sheetFormatPr defaultColWidth="9.1796875" defaultRowHeight="12.5" x14ac:dyDescent="0.25"/>
  <cols>
    <col min="1" max="1" width="9.1796875" style="6"/>
    <col min="2" max="2" width="5.7265625" style="18" customWidth="1"/>
    <col min="3" max="3" width="20.1796875" style="6" bestFit="1" customWidth="1"/>
    <col min="4" max="15" width="5.7265625" style="18" customWidth="1"/>
    <col min="16" max="27" width="9.1796875" style="6" hidden="1" customWidth="1"/>
    <col min="28" max="16384" width="9.1796875" style="6"/>
  </cols>
  <sheetData>
    <row r="2" spans="2:27" ht="49.5" customHeight="1" x14ac:dyDescent="0.25">
      <c r="B2" s="54" t="s">
        <v>4</v>
      </c>
      <c r="C2" s="55"/>
      <c r="D2" s="29" t="s">
        <v>19</v>
      </c>
      <c r="E2" s="29"/>
      <c r="F2" s="29"/>
      <c r="G2" s="37"/>
      <c r="H2" s="29"/>
      <c r="I2" s="29"/>
      <c r="J2" s="29"/>
      <c r="K2" s="29"/>
      <c r="L2" s="29"/>
      <c r="M2" s="29"/>
      <c r="N2" s="29"/>
      <c r="O2" s="30"/>
    </row>
    <row r="3" spans="2:27" ht="51.75" customHeight="1" x14ac:dyDescent="0.25">
      <c r="B3" s="56" t="s">
        <v>0</v>
      </c>
      <c r="C3" s="57"/>
      <c r="D3" s="41">
        <v>40524</v>
      </c>
      <c r="E3" s="41">
        <v>40701</v>
      </c>
      <c r="F3" s="41">
        <v>44604</v>
      </c>
      <c r="G3" s="41"/>
      <c r="H3" s="41"/>
      <c r="I3" s="41"/>
      <c r="J3" s="41"/>
      <c r="K3" s="41"/>
      <c r="L3" s="41"/>
      <c r="M3" s="41"/>
      <c r="N3" s="41"/>
      <c r="O3" s="42"/>
    </row>
    <row r="4" spans="2:27" ht="20.149999999999999" customHeight="1" x14ac:dyDescent="0.25">
      <c r="B4" s="58" t="s">
        <v>18</v>
      </c>
      <c r="C4" s="59"/>
      <c r="D4" s="43">
        <v>30</v>
      </c>
      <c r="E4" s="43">
        <v>30</v>
      </c>
      <c r="F4" s="43">
        <v>30</v>
      </c>
      <c r="G4" s="43"/>
      <c r="H4" s="43"/>
      <c r="I4" s="43"/>
      <c r="J4" s="43"/>
      <c r="K4" s="43"/>
      <c r="L4" s="43"/>
      <c r="M4" s="43"/>
      <c r="N4" s="43"/>
      <c r="O4" s="43"/>
    </row>
    <row r="5" spans="2:27" ht="20.149999999999999" customHeight="1" x14ac:dyDescent="0.25">
      <c r="B5" s="60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2"/>
    </row>
    <row r="6" spans="2:27" x14ac:dyDescent="0.25">
      <c r="B6" s="27">
        <v>1</v>
      </c>
      <c r="C6" s="7" t="str">
        <f>namen!C2</f>
        <v>Kim</v>
      </c>
      <c r="D6" s="46">
        <v>23</v>
      </c>
      <c r="E6" s="46">
        <v>28</v>
      </c>
      <c r="F6" s="46">
        <v>29</v>
      </c>
      <c r="G6" s="46"/>
      <c r="H6" s="46"/>
      <c r="I6" s="46"/>
      <c r="J6" s="46"/>
      <c r="K6" s="46"/>
      <c r="L6" s="46"/>
      <c r="M6" s="46"/>
      <c r="N6" s="46"/>
      <c r="O6" s="46"/>
      <c r="P6" s="44">
        <f>IF($C$6=0,"",IF(D6="","",IF($C$6&gt;0,D6/$D$4)))</f>
        <v>0.76666666666666672</v>
      </c>
      <c r="Q6" s="44">
        <f>IF(C6=0,"",IF(E6="","",IF(C6&gt;0,E6/$E$4)))</f>
        <v>0.93333333333333335</v>
      </c>
      <c r="R6" s="44">
        <f t="shared" ref="R6:R40" si="0">IF(C6=0,"",IF(F6="","",IF(C6&gt;0,F6/$F$4)))</f>
        <v>0.96666666666666667</v>
      </c>
      <c r="S6" s="44" t="str">
        <f t="shared" ref="S6:S40" si="1">IF(C6=0,"",IF(G6="","",IF(C6&gt;0,G6/$G$4)))</f>
        <v/>
      </c>
      <c r="T6" s="44" t="str">
        <f t="shared" ref="T6:T40" si="2">IF(C6=0,"",IF(H6="","",IF(C6&gt;0,H6/$H$4)))</f>
        <v/>
      </c>
      <c r="U6" s="44" t="str">
        <f t="shared" ref="U6:U40" si="3">IF(C6=0,"",IF(I6="","",IF(C6&gt;0,I6/$I$4)))</f>
        <v/>
      </c>
      <c r="V6" s="44" t="str">
        <f t="shared" ref="V6:V40" si="4">IF(C6=0,"",IF(J6="","",IF(C6&gt;0,J6/$J$4)))</f>
        <v/>
      </c>
      <c r="W6" s="44" t="str">
        <f t="shared" ref="W6:W40" si="5">IF(C6=0,"",IF(K6="","",IF(C6&gt;0,K6/$K$4)))</f>
        <v/>
      </c>
      <c r="X6" s="44" t="str">
        <f t="shared" ref="X6:X40" si="6">IF(C6=0,"",IF(L6="","",IF(C6&gt;0,L6/$L$4)))</f>
        <v/>
      </c>
      <c r="Y6" s="44" t="str">
        <f t="shared" ref="Y6:Y40" si="7">IF(C6=0,"",IF(M6="","",IF(C6&gt;0,M6/$M$4)))</f>
        <v/>
      </c>
      <c r="Z6" s="44" t="str">
        <f t="shared" ref="Z6:Z40" si="8">IF(C6=0,"",IF(N6="","",IF(C6&gt;0,N6/$N$4)))</f>
        <v/>
      </c>
      <c r="AA6" s="44" t="str">
        <f t="shared" ref="AA6:AA40" si="9">IF(C6=0,"",IF(O6="","",IF(C6&gt;0,O6/$O$4)))</f>
        <v/>
      </c>
    </row>
    <row r="7" spans="2:27" x14ac:dyDescent="0.25">
      <c r="B7" s="27">
        <v>2</v>
      </c>
      <c r="C7" s="7" t="str">
        <f>namen!C3</f>
        <v>Eef</v>
      </c>
      <c r="D7" s="46">
        <v>3</v>
      </c>
      <c r="E7" s="46">
        <v>6</v>
      </c>
      <c r="F7" s="46">
        <v>28</v>
      </c>
      <c r="G7" s="46"/>
      <c r="H7" s="46"/>
      <c r="I7" s="46"/>
      <c r="J7" s="46"/>
      <c r="K7" s="46"/>
      <c r="L7" s="46"/>
      <c r="M7" s="46"/>
      <c r="N7" s="46"/>
      <c r="O7" s="46"/>
      <c r="P7" s="44">
        <f t="shared" ref="P7:P40" si="10">IF(C7=0,"",IF(D7="","",IF(C7&gt;0,D7/$D$4)))</f>
        <v>0.1</v>
      </c>
      <c r="Q7" s="44">
        <f t="shared" ref="Q7:Q40" si="11">IF(C7=0,"",IF(E7="","",IF($C$6&gt;0,E7/$E$4)))</f>
        <v>0.2</v>
      </c>
      <c r="R7" s="44">
        <f t="shared" si="0"/>
        <v>0.93333333333333335</v>
      </c>
      <c r="S7" s="44" t="str">
        <f t="shared" si="1"/>
        <v/>
      </c>
      <c r="T7" s="44" t="str">
        <f t="shared" si="2"/>
        <v/>
      </c>
      <c r="U7" s="44" t="str">
        <f t="shared" si="3"/>
        <v/>
      </c>
      <c r="V7" s="44" t="str">
        <f t="shared" si="4"/>
        <v/>
      </c>
      <c r="W7" s="44" t="str">
        <f t="shared" si="5"/>
        <v/>
      </c>
      <c r="X7" s="44" t="str">
        <f t="shared" si="6"/>
        <v/>
      </c>
      <c r="Y7" s="44" t="str">
        <f t="shared" si="7"/>
        <v/>
      </c>
      <c r="Z7" s="44" t="str">
        <f t="shared" si="8"/>
        <v/>
      </c>
      <c r="AA7" s="44" t="str">
        <f t="shared" si="9"/>
        <v/>
      </c>
    </row>
    <row r="8" spans="2:27" x14ac:dyDescent="0.25">
      <c r="B8" s="27">
        <v>3</v>
      </c>
      <c r="C8" s="7" t="str">
        <f>namen!C4</f>
        <v>Koby</v>
      </c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4" t="str">
        <f t="shared" si="10"/>
        <v/>
      </c>
      <c r="Q8" s="44" t="str">
        <f t="shared" si="11"/>
        <v/>
      </c>
      <c r="R8" s="44" t="str">
        <f t="shared" si="0"/>
        <v/>
      </c>
      <c r="S8" s="44" t="str">
        <f t="shared" si="1"/>
        <v/>
      </c>
      <c r="T8" s="44" t="str">
        <f t="shared" si="2"/>
        <v/>
      </c>
      <c r="U8" s="44" t="str">
        <f t="shared" si="3"/>
        <v/>
      </c>
      <c r="V8" s="44" t="str">
        <f t="shared" si="4"/>
        <v/>
      </c>
      <c r="W8" s="44" t="str">
        <f t="shared" si="5"/>
        <v/>
      </c>
      <c r="X8" s="44" t="str">
        <f t="shared" si="6"/>
        <v/>
      </c>
      <c r="Y8" s="44" t="str">
        <f t="shared" si="7"/>
        <v/>
      </c>
      <c r="Z8" s="44" t="str">
        <f t="shared" si="8"/>
        <v/>
      </c>
      <c r="AA8" s="44" t="str">
        <f t="shared" si="9"/>
        <v/>
      </c>
    </row>
    <row r="9" spans="2:27" x14ac:dyDescent="0.25">
      <c r="B9" s="27">
        <v>4</v>
      </c>
      <c r="C9" s="7" t="str">
        <f>namen!C5</f>
        <v>Nico</v>
      </c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4" t="str">
        <f t="shared" si="10"/>
        <v/>
      </c>
      <c r="Q9" s="44" t="str">
        <f t="shared" si="11"/>
        <v/>
      </c>
      <c r="R9" s="44" t="str">
        <f t="shared" si="0"/>
        <v/>
      </c>
      <c r="S9" s="44" t="str">
        <f t="shared" si="1"/>
        <v/>
      </c>
      <c r="T9" s="44" t="str">
        <f t="shared" si="2"/>
        <v/>
      </c>
      <c r="U9" s="44" t="str">
        <f t="shared" si="3"/>
        <v/>
      </c>
      <c r="V9" s="44" t="str">
        <f t="shared" si="4"/>
        <v/>
      </c>
      <c r="W9" s="44" t="str">
        <f t="shared" si="5"/>
        <v/>
      </c>
      <c r="X9" s="44" t="str">
        <f t="shared" si="6"/>
        <v/>
      </c>
      <c r="Y9" s="44" t="str">
        <f t="shared" si="7"/>
        <v/>
      </c>
      <c r="Z9" s="44" t="str">
        <f t="shared" si="8"/>
        <v/>
      </c>
      <c r="AA9" s="44" t="str">
        <f t="shared" si="9"/>
        <v/>
      </c>
    </row>
    <row r="10" spans="2:27" x14ac:dyDescent="0.25">
      <c r="B10" s="27">
        <v>5</v>
      </c>
      <c r="C10" s="7" t="str">
        <f>namen!C6</f>
        <v>Lucas</v>
      </c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4" t="str">
        <f t="shared" si="10"/>
        <v/>
      </c>
      <c r="Q10" s="44" t="str">
        <f t="shared" si="11"/>
        <v/>
      </c>
      <c r="R10" s="44" t="str">
        <f t="shared" si="0"/>
        <v/>
      </c>
      <c r="S10" s="44" t="str">
        <f t="shared" si="1"/>
        <v/>
      </c>
      <c r="T10" s="44" t="str">
        <f t="shared" si="2"/>
        <v/>
      </c>
      <c r="U10" s="44" t="str">
        <f t="shared" si="3"/>
        <v/>
      </c>
      <c r="V10" s="44" t="str">
        <f t="shared" si="4"/>
        <v/>
      </c>
      <c r="W10" s="44" t="str">
        <f t="shared" si="5"/>
        <v/>
      </c>
      <c r="X10" s="44" t="str">
        <f t="shared" si="6"/>
        <v/>
      </c>
      <c r="Y10" s="44" t="str">
        <f t="shared" si="7"/>
        <v/>
      </c>
      <c r="Z10" s="44" t="str">
        <f t="shared" si="8"/>
        <v/>
      </c>
      <c r="AA10" s="44" t="str">
        <f t="shared" si="9"/>
        <v/>
      </c>
    </row>
    <row r="11" spans="2:27" x14ac:dyDescent="0.25">
      <c r="B11" s="27">
        <v>6</v>
      </c>
      <c r="C11" s="7" t="str">
        <f>namen!C7</f>
        <v>Gerard</v>
      </c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4" t="str">
        <f t="shared" si="10"/>
        <v/>
      </c>
      <c r="Q11" s="44" t="str">
        <f t="shared" si="11"/>
        <v/>
      </c>
      <c r="R11" s="44" t="str">
        <f t="shared" si="0"/>
        <v/>
      </c>
      <c r="S11" s="44" t="str">
        <f t="shared" si="1"/>
        <v/>
      </c>
      <c r="T11" s="44" t="str">
        <f t="shared" si="2"/>
        <v/>
      </c>
      <c r="U11" s="44" t="str">
        <f t="shared" si="3"/>
        <v/>
      </c>
      <c r="V11" s="44" t="str">
        <f t="shared" si="4"/>
        <v/>
      </c>
      <c r="W11" s="44" t="str">
        <f t="shared" si="5"/>
        <v/>
      </c>
      <c r="X11" s="44" t="str">
        <f t="shared" si="6"/>
        <v/>
      </c>
      <c r="Y11" s="44" t="str">
        <f t="shared" si="7"/>
        <v/>
      </c>
      <c r="Z11" s="44" t="str">
        <f t="shared" si="8"/>
        <v/>
      </c>
      <c r="AA11" s="44" t="str">
        <f t="shared" si="9"/>
        <v/>
      </c>
    </row>
    <row r="12" spans="2:27" x14ac:dyDescent="0.25">
      <c r="B12" s="27">
        <v>7</v>
      </c>
      <c r="C12" s="7" t="str">
        <f>namen!C8</f>
        <v>Rob</v>
      </c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4" t="str">
        <f t="shared" si="10"/>
        <v/>
      </c>
      <c r="Q12" s="44" t="str">
        <f t="shared" si="11"/>
        <v/>
      </c>
      <c r="R12" s="44" t="str">
        <f t="shared" si="0"/>
        <v/>
      </c>
      <c r="S12" s="44" t="str">
        <f t="shared" si="1"/>
        <v/>
      </c>
      <c r="T12" s="44" t="str">
        <f t="shared" si="2"/>
        <v/>
      </c>
      <c r="U12" s="44" t="str">
        <f t="shared" si="3"/>
        <v/>
      </c>
      <c r="V12" s="44" t="str">
        <f t="shared" si="4"/>
        <v/>
      </c>
      <c r="W12" s="44" t="str">
        <f t="shared" si="5"/>
        <v/>
      </c>
      <c r="X12" s="44" t="str">
        <f t="shared" si="6"/>
        <v/>
      </c>
      <c r="Y12" s="44" t="str">
        <f t="shared" si="7"/>
        <v/>
      </c>
      <c r="Z12" s="44" t="str">
        <f t="shared" si="8"/>
        <v/>
      </c>
      <c r="AA12" s="44" t="str">
        <f t="shared" si="9"/>
        <v/>
      </c>
    </row>
    <row r="13" spans="2:27" x14ac:dyDescent="0.25">
      <c r="B13" s="27">
        <v>8</v>
      </c>
      <c r="C13" s="7" t="str">
        <f>namen!C9</f>
        <v>Thomas</v>
      </c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4" t="str">
        <f t="shared" si="10"/>
        <v/>
      </c>
      <c r="Q13" s="44" t="str">
        <f t="shared" si="11"/>
        <v/>
      </c>
      <c r="R13" s="44" t="str">
        <f t="shared" si="0"/>
        <v/>
      </c>
      <c r="S13" s="44" t="str">
        <f t="shared" si="1"/>
        <v/>
      </c>
      <c r="T13" s="44" t="str">
        <f t="shared" si="2"/>
        <v/>
      </c>
      <c r="U13" s="44" t="str">
        <f t="shared" si="3"/>
        <v/>
      </c>
      <c r="V13" s="44" t="str">
        <f t="shared" si="4"/>
        <v/>
      </c>
      <c r="W13" s="44" t="str">
        <f t="shared" si="5"/>
        <v/>
      </c>
      <c r="X13" s="44" t="str">
        <f t="shared" si="6"/>
        <v/>
      </c>
      <c r="Y13" s="44" t="str">
        <f t="shared" si="7"/>
        <v/>
      </c>
      <c r="Z13" s="44" t="str">
        <f t="shared" si="8"/>
        <v/>
      </c>
      <c r="AA13" s="44" t="str">
        <f t="shared" si="9"/>
        <v/>
      </c>
    </row>
    <row r="14" spans="2:27" x14ac:dyDescent="0.25">
      <c r="B14" s="27">
        <v>9</v>
      </c>
      <c r="C14" s="7" t="str">
        <f>namen!C10</f>
        <v>Piet</v>
      </c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4" t="str">
        <f t="shared" si="10"/>
        <v/>
      </c>
      <c r="Q14" s="44" t="str">
        <f t="shared" si="11"/>
        <v/>
      </c>
      <c r="R14" s="44" t="str">
        <f t="shared" si="0"/>
        <v/>
      </c>
      <c r="S14" s="44" t="str">
        <f t="shared" si="1"/>
        <v/>
      </c>
      <c r="T14" s="44" t="str">
        <f t="shared" si="2"/>
        <v/>
      </c>
      <c r="U14" s="44" t="str">
        <f t="shared" si="3"/>
        <v/>
      </c>
      <c r="V14" s="44" t="str">
        <f t="shared" si="4"/>
        <v/>
      </c>
      <c r="W14" s="44" t="str">
        <f t="shared" si="5"/>
        <v/>
      </c>
      <c r="X14" s="44" t="str">
        <f t="shared" si="6"/>
        <v/>
      </c>
      <c r="Y14" s="44" t="str">
        <f t="shared" si="7"/>
        <v/>
      </c>
      <c r="Z14" s="44" t="str">
        <f t="shared" si="8"/>
        <v/>
      </c>
      <c r="AA14" s="44" t="str">
        <f t="shared" si="9"/>
        <v/>
      </c>
    </row>
    <row r="15" spans="2:27" x14ac:dyDescent="0.25">
      <c r="B15" s="27">
        <v>10</v>
      </c>
      <c r="C15" s="7" t="str">
        <f>namen!C11</f>
        <v>Johan</v>
      </c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4" t="str">
        <f t="shared" si="10"/>
        <v/>
      </c>
      <c r="Q15" s="44" t="str">
        <f t="shared" si="11"/>
        <v/>
      </c>
      <c r="R15" s="44" t="str">
        <f t="shared" si="0"/>
        <v/>
      </c>
      <c r="S15" s="44" t="str">
        <f t="shared" si="1"/>
        <v/>
      </c>
      <c r="T15" s="44" t="str">
        <f t="shared" si="2"/>
        <v/>
      </c>
      <c r="U15" s="44" t="str">
        <f t="shared" si="3"/>
        <v/>
      </c>
      <c r="V15" s="44" t="str">
        <f t="shared" si="4"/>
        <v/>
      </c>
      <c r="W15" s="44" t="str">
        <f t="shared" si="5"/>
        <v/>
      </c>
      <c r="X15" s="44" t="str">
        <f t="shared" si="6"/>
        <v/>
      </c>
      <c r="Y15" s="44" t="str">
        <f t="shared" si="7"/>
        <v/>
      </c>
      <c r="Z15" s="44" t="str">
        <f t="shared" si="8"/>
        <v/>
      </c>
      <c r="AA15" s="44" t="str">
        <f t="shared" si="9"/>
        <v/>
      </c>
    </row>
    <row r="16" spans="2:27" x14ac:dyDescent="0.25">
      <c r="B16" s="27">
        <v>11</v>
      </c>
      <c r="C16" s="7">
        <f>namen!C12</f>
        <v>0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4" t="str">
        <f t="shared" si="10"/>
        <v/>
      </c>
      <c r="Q16" s="44" t="str">
        <f t="shared" si="11"/>
        <v/>
      </c>
      <c r="R16" s="44" t="str">
        <f t="shared" si="0"/>
        <v/>
      </c>
      <c r="S16" s="44" t="str">
        <f t="shared" si="1"/>
        <v/>
      </c>
      <c r="T16" s="44" t="str">
        <f t="shared" si="2"/>
        <v/>
      </c>
      <c r="U16" s="44" t="str">
        <f t="shared" si="3"/>
        <v/>
      </c>
      <c r="V16" s="44" t="str">
        <f t="shared" si="4"/>
        <v/>
      </c>
      <c r="W16" s="44" t="str">
        <f t="shared" si="5"/>
        <v/>
      </c>
      <c r="X16" s="44" t="str">
        <f t="shared" si="6"/>
        <v/>
      </c>
      <c r="Y16" s="44" t="str">
        <f t="shared" si="7"/>
        <v/>
      </c>
      <c r="Z16" s="44" t="str">
        <f t="shared" si="8"/>
        <v/>
      </c>
      <c r="AA16" s="44" t="str">
        <f t="shared" si="9"/>
        <v/>
      </c>
    </row>
    <row r="17" spans="2:27" x14ac:dyDescent="0.25">
      <c r="B17" s="27">
        <v>12</v>
      </c>
      <c r="C17" s="7">
        <f>namen!C13</f>
        <v>0</v>
      </c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4" t="str">
        <f t="shared" si="10"/>
        <v/>
      </c>
      <c r="Q17" s="44" t="str">
        <f t="shared" si="11"/>
        <v/>
      </c>
      <c r="R17" s="44" t="str">
        <f t="shared" si="0"/>
        <v/>
      </c>
      <c r="S17" s="44" t="str">
        <f t="shared" si="1"/>
        <v/>
      </c>
      <c r="T17" s="44" t="str">
        <f t="shared" si="2"/>
        <v/>
      </c>
      <c r="U17" s="44" t="str">
        <f t="shared" si="3"/>
        <v/>
      </c>
      <c r="V17" s="44" t="str">
        <f t="shared" si="4"/>
        <v/>
      </c>
      <c r="W17" s="44" t="str">
        <f t="shared" si="5"/>
        <v/>
      </c>
      <c r="X17" s="44" t="str">
        <f t="shared" si="6"/>
        <v/>
      </c>
      <c r="Y17" s="44" t="str">
        <f t="shared" si="7"/>
        <v/>
      </c>
      <c r="Z17" s="44" t="str">
        <f t="shared" si="8"/>
        <v/>
      </c>
      <c r="AA17" s="44" t="str">
        <f t="shared" si="9"/>
        <v/>
      </c>
    </row>
    <row r="18" spans="2:27" x14ac:dyDescent="0.25">
      <c r="B18" s="27">
        <v>13</v>
      </c>
      <c r="C18" s="7">
        <f>namen!C14</f>
        <v>0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4" t="str">
        <f t="shared" si="10"/>
        <v/>
      </c>
      <c r="Q18" s="44" t="str">
        <f t="shared" si="11"/>
        <v/>
      </c>
      <c r="R18" s="44" t="str">
        <f t="shared" si="0"/>
        <v/>
      </c>
      <c r="S18" s="44" t="str">
        <f t="shared" si="1"/>
        <v/>
      </c>
      <c r="T18" s="44" t="str">
        <f t="shared" si="2"/>
        <v/>
      </c>
      <c r="U18" s="44" t="str">
        <f t="shared" si="3"/>
        <v/>
      </c>
      <c r="V18" s="44" t="str">
        <f t="shared" si="4"/>
        <v/>
      </c>
      <c r="W18" s="44" t="str">
        <f t="shared" si="5"/>
        <v/>
      </c>
      <c r="X18" s="44" t="str">
        <f t="shared" si="6"/>
        <v/>
      </c>
      <c r="Y18" s="44" t="str">
        <f t="shared" si="7"/>
        <v/>
      </c>
      <c r="Z18" s="44" t="str">
        <f t="shared" si="8"/>
        <v/>
      </c>
      <c r="AA18" s="44" t="str">
        <f t="shared" si="9"/>
        <v/>
      </c>
    </row>
    <row r="19" spans="2:27" x14ac:dyDescent="0.25">
      <c r="B19" s="27">
        <v>14</v>
      </c>
      <c r="C19" s="7">
        <f>namen!C15</f>
        <v>0</v>
      </c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4" t="str">
        <f t="shared" si="10"/>
        <v/>
      </c>
      <c r="Q19" s="44" t="str">
        <f t="shared" si="11"/>
        <v/>
      </c>
      <c r="R19" s="44" t="str">
        <f t="shared" si="0"/>
        <v/>
      </c>
      <c r="S19" s="44" t="str">
        <f t="shared" si="1"/>
        <v/>
      </c>
      <c r="T19" s="44" t="str">
        <f t="shared" si="2"/>
        <v/>
      </c>
      <c r="U19" s="44" t="str">
        <f t="shared" si="3"/>
        <v/>
      </c>
      <c r="V19" s="44" t="str">
        <f t="shared" si="4"/>
        <v/>
      </c>
      <c r="W19" s="44" t="str">
        <f t="shared" si="5"/>
        <v/>
      </c>
      <c r="X19" s="44" t="str">
        <f t="shared" si="6"/>
        <v/>
      </c>
      <c r="Y19" s="44" t="str">
        <f t="shared" si="7"/>
        <v/>
      </c>
      <c r="Z19" s="44" t="str">
        <f t="shared" si="8"/>
        <v/>
      </c>
      <c r="AA19" s="44" t="str">
        <f t="shared" si="9"/>
        <v/>
      </c>
    </row>
    <row r="20" spans="2:27" x14ac:dyDescent="0.25">
      <c r="B20" s="27">
        <v>15</v>
      </c>
      <c r="C20" s="7">
        <f>namen!C16</f>
        <v>0</v>
      </c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4" t="str">
        <f t="shared" si="10"/>
        <v/>
      </c>
      <c r="Q20" s="44" t="str">
        <f t="shared" si="11"/>
        <v/>
      </c>
      <c r="R20" s="44" t="str">
        <f t="shared" si="0"/>
        <v/>
      </c>
      <c r="S20" s="44" t="str">
        <f t="shared" si="1"/>
        <v/>
      </c>
      <c r="T20" s="44" t="str">
        <f t="shared" si="2"/>
        <v/>
      </c>
      <c r="U20" s="44" t="str">
        <f t="shared" si="3"/>
        <v/>
      </c>
      <c r="V20" s="44" t="str">
        <f t="shared" si="4"/>
        <v/>
      </c>
      <c r="W20" s="44" t="str">
        <f t="shared" si="5"/>
        <v/>
      </c>
      <c r="X20" s="44" t="str">
        <f t="shared" si="6"/>
        <v/>
      </c>
      <c r="Y20" s="44" t="str">
        <f t="shared" si="7"/>
        <v/>
      </c>
      <c r="Z20" s="44" t="str">
        <f t="shared" si="8"/>
        <v/>
      </c>
      <c r="AA20" s="44" t="str">
        <f t="shared" si="9"/>
        <v/>
      </c>
    </row>
    <row r="21" spans="2:27" x14ac:dyDescent="0.25">
      <c r="B21" s="27">
        <v>16</v>
      </c>
      <c r="C21" s="7">
        <f>namen!C17</f>
        <v>0</v>
      </c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4" t="str">
        <f t="shared" si="10"/>
        <v/>
      </c>
      <c r="Q21" s="44" t="str">
        <f t="shared" si="11"/>
        <v/>
      </c>
      <c r="R21" s="44" t="str">
        <f t="shared" si="0"/>
        <v/>
      </c>
      <c r="S21" s="44" t="str">
        <f t="shared" si="1"/>
        <v/>
      </c>
      <c r="T21" s="44" t="str">
        <f t="shared" si="2"/>
        <v/>
      </c>
      <c r="U21" s="44" t="str">
        <f t="shared" si="3"/>
        <v/>
      </c>
      <c r="V21" s="44" t="str">
        <f t="shared" si="4"/>
        <v/>
      </c>
      <c r="W21" s="44" t="str">
        <f t="shared" si="5"/>
        <v/>
      </c>
      <c r="X21" s="44" t="str">
        <f t="shared" si="6"/>
        <v/>
      </c>
      <c r="Y21" s="44" t="str">
        <f t="shared" si="7"/>
        <v/>
      </c>
      <c r="Z21" s="44" t="str">
        <f t="shared" si="8"/>
        <v/>
      </c>
      <c r="AA21" s="44" t="str">
        <f t="shared" si="9"/>
        <v/>
      </c>
    </row>
    <row r="22" spans="2:27" x14ac:dyDescent="0.25">
      <c r="B22" s="27">
        <v>17</v>
      </c>
      <c r="C22" s="7">
        <f>namen!C18</f>
        <v>0</v>
      </c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4" t="str">
        <f t="shared" si="10"/>
        <v/>
      </c>
      <c r="Q22" s="44" t="str">
        <f t="shared" si="11"/>
        <v/>
      </c>
      <c r="R22" s="44" t="str">
        <f t="shared" si="0"/>
        <v/>
      </c>
      <c r="S22" s="44" t="str">
        <f t="shared" si="1"/>
        <v/>
      </c>
      <c r="T22" s="44" t="str">
        <f t="shared" si="2"/>
        <v/>
      </c>
      <c r="U22" s="44" t="str">
        <f t="shared" si="3"/>
        <v/>
      </c>
      <c r="V22" s="44" t="str">
        <f t="shared" si="4"/>
        <v/>
      </c>
      <c r="W22" s="44" t="str">
        <f t="shared" si="5"/>
        <v/>
      </c>
      <c r="X22" s="44" t="str">
        <f t="shared" si="6"/>
        <v/>
      </c>
      <c r="Y22" s="44" t="str">
        <f t="shared" si="7"/>
        <v/>
      </c>
      <c r="Z22" s="44" t="str">
        <f t="shared" si="8"/>
        <v/>
      </c>
      <c r="AA22" s="44" t="str">
        <f t="shared" si="9"/>
        <v/>
      </c>
    </row>
    <row r="23" spans="2:27" x14ac:dyDescent="0.25">
      <c r="B23" s="27">
        <v>18</v>
      </c>
      <c r="C23" s="7">
        <f>namen!C19</f>
        <v>0</v>
      </c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4" t="str">
        <f t="shared" si="10"/>
        <v/>
      </c>
      <c r="Q23" s="44" t="str">
        <f t="shared" si="11"/>
        <v/>
      </c>
      <c r="R23" s="44" t="str">
        <f t="shared" si="0"/>
        <v/>
      </c>
      <c r="S23" s="44" t="str">
        <f t="shared" si="1"/>
        <v/>
      </c>
      <c r="T23" s="44" t="str">
        <f t="shared" si="2"/>
        <v/>
      </c>
      <c r="U23" s="44" t="str">
        <f t="shared" si="3"/>
        <v/>
      </c>
      <c r="V23" s="44" t="str">
        <f t="shared" si="4"/>
        <v/>
      </c>
      <c r="W23" s="44" t="str">
        <f t="shared" si="5"/>
        <v/>
      </c>
      <c r="X23" s="44" t="str">
        <f t="shared" si="6"/>
        <v/>
      </c>
      <c r="Y23" s="44" t="str">
        <f t="shared" si="7"/>
        <v/>
      </c>
      <c r="Z23" s="44" t="str">
        <f t="shared" si="8"/>
        <v/>
      </c>
      <c r="AA23" s="44" t="str">
        <f t="shared" si="9"/>
        <v/>
      </c>
    </row>
    <row r="24" spans="2:27" x14ac:dyDescent="0.25">
      <c r="B24" s="27">
        <v>19</v>
      </c>
      <c r="C24" s="7">
        <f>namen!C20</f>
        <v>0</v>
      </c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4" t="str">
        <f t="shared" si="10"/>
        <v/>
      </c>
      <c r="Q24" s="44" t="str">
        <f t="shared" si="11"/>
        <v/>
      </c>
      <c r="R24" s="44" t="str">
        <f t="shared" si="0"/>
        <v/>
      </c>
      <c r="S24" s="44" t="str">
        <f t="shared" si="1"/>
        <v/>
      </c>
      <c r="T24" s="44" t="str">
        <f t="shared" si="2"/>
        <v/>
      </c>
      <c r="U24" s="44" t="str">
        <f t="shared" si="3"/>
        <v/>
      </c>
      <c r="V24" s="44" t="str">
        <f t="shared" si="4"/>
        <v/>
      </c>
      <c r="W24" s="44" t="str">
        <f t="shared" si="5"/>
        <v/>
      </c>
      <c r="X24" s="44" t="str">
        <f t="shared" si="6"/>
        <v/>
      </c>
      <c r="Y24" s="44" t="str">
        <f t="shared" si="7"/>
        <v/>
      </c>
      <c r="Z24" s="44" t="str">
        <f t="shared" si="8"/>
        <v/>
      </c>
      <c r="AA24" s="44" t="str">
        <f t="shared" si="9"/>
        <v/>
      </c>
    </row>
    <row r="25" spans="2:27" x14ac:dyDescent="0.25">
      <c r="B25" s="27">
        <v>20</v>
      </c>
      <c r="C25" s="7">
        <f>namen!C21</f>
        <v>0</v>
      </c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4" t="str">
        <f t="shared" si="10"/>
        <v/>
      </c>
      <c r="Q25" s="44" t="str">
        <f t="shared" si="11"/>
        <v/>
      </c>
      <c r="R25" s="44" t="str">
        <f t="shared" si="0"/>
        <v/>
      </c>
      <c r="S25" s="44" t="str">
        <f t="shared" si="1"/>
        <v/>
      </c>
      <c r="T25" s="44" t="str">
        <f t="shared" si="2"/>
        <v/>
      </c>
      <c r="U25" s="44" t="str">
        <f t="shared" si="3"/>
        <v/>
      </c>
      <c r="V25" s="44" t="str">
        <f t="shared" si="4"/>
        <v/>
      </c>
      <c r="W25" s="44" t="str">
        <f t="shared" si="5"/>
        <v/>
      </c>
      <c r="X25" s="44" t="str">
        <f t="shared" si="6"/>
        <v/>
      </c>
      <c r="Y25" s="44" t="str">
        <f t="shared" si="7"/>
        <v/>
      </c>
      <c r="Z25" s="44" t="str">
        <f t="shared" si="8"/>
        <v/>
      </c>
      <c r="AA25" s="44" t="str">
        <f t="shared" si="9"/>
        <v/>
      </c>
    </row>
    <row r="26" spans="2:27" x14ac:dyDescent="0.25">
      <c r="B26" s="27">
        <v>21</v>
      </c>
      <c r="C26" s="7">
        <f>namen!C22</f>
        <v>0</v>
      </c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4" t="str">
        <f t="shared" si="10"/>
        <v/>
      </c>
      <c r="Q26" s="44" t="str">
        <f t="shared" si="11"/>
        <v/>
      </c>
      <c r="R26" s="44" t="str">
        <f t="shared" si="0"/>
        <v/>
      </c>
      <c r="S26" s="44" t="str">
        <f t="shared" si="1"/>
        <v/>
      </c>
      <c r="T26" s="44" t="str">
        <f t="shared" si="2"/>
        <v/>
      </c>
      <c r="U26" s="44" t="str">
        <f t="shared" si="3"/>
        <v/>
      </c>
      <c r="V26" s="44" t="str">
        <f t="shared" si="4"/>
        <v/>
      </c>
      <c r="W26" s="44" t="str">
        <f t="shared" si="5"/>
        <v/>
      </c>
      <c r="X26" s="44" t="str">
        <f t="shared" si="6"/>
        <v/>
      </c>
      <c r="Y26" s="44" t="str">
        <f t="shared" si="7"/>
        <v/>
      </c>
      <c r="Z26" s="44" t="str">
        <f t="shared" si="8"/>
        <v/>
      </c>
      <c r="AA26" s="44" t="str">
        <f t="shared" si="9"/>
        <v/>
      </c>
    </row>
    <row r="27" spans="2:27" x14ac:dyDescent="0.25">
      <c r="B27" s="27">
        <v>22</v>
      </c>
      <c r="C27" s="7">
        <f>namen!C23</f>
        <v>0</v>
      </c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4" t="str">
        <f t="shared" si="10"/>
        <v/>
      </c>
      <c r="Q27" s="44" t="str">
        <f t="shared" si="11"/>
        <v/>
      </c>
      <c r="R27" s="44" t="str">
        <f t="shared" si="0"/>
        <v/>
      </c>
      <c r="S27" s="44" t="str">
        <f t="shared" si="1"/>
        <v/>
      </c>
      <c r="T27" s="44" t="str">
        <f t="shared" si="2"/>
        <v/>
      </c>
      <c r="U27" s="44" t="str">
        <f t="shared" si="3"/>
        <v/>
      </c>
      <c r="V27" s="44" t="str">
        <f t="shared" si="4"/>
        <v/>
      </c>
      <c r="W27" s="44" t="str">
        <f t="shared" si="5"/>
        <v/>
      </c>
      <c r="X27" s="44" t="str">
        <f t="shared" si="6"/>
        <v/>
      </c>
      <c r="Y27" s="44" t="str">
        <f t="shared" si="7"/>
        <v/>
      </c>
      <c r="Z27" s="44" t="str">
        <f t="shared" si="8"/>
        <v/>
      </c>
      <c r="AA27" s="44" t="str">
        <f t="shared" si="9"/>
        <v/>
      </c>
    </row>
    <row r="28" spans="2:27" x14ac:dyDescent="0.25">
      <c r="B28" s="27">
        <v>23</v>
      </c>
      <c r="C28" s="7">
        <f>namen!C24</f>
        <v>0</v>
      </c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4" t="str">
        <f t="shared" si="10"/>
        <v/>
      </c>
      <c r="Q28" s="44" t="str">
        <f t="shared" si="11"/>
        <v/>
      </c>
      <c r="R28" s="44" t="str">
        <f t="shared" si="0"/>
        <v/>
      </c>
      <c r="S28" s="44" t="str">
        <f t="shared" si="1"/>
        <v/>
      </c>
      <c r="T28" s="44" t="str">
        <f t="shared" si="2"/>
        <v/>
      </c>
      <c r="U28" s="44" t="str">
        <f t="shared" si="3"/>
        <v/>
      </c>
      <c r="V28" s="44" t="str">
        <f t="shared" si="4"/>
        <v/>
      </c>
      <c r="W28" s="44" t="str">
        <f t="shared" si="5"/>
        <v/>
      </c>
      <c r="X28" s="44" t="str">
        <f t="shared" si="6"/>
        <v/>
      </c>
      <c r="Y28" s="44" t="str">
        <f t="shared" si="7"/>
        <v/>
      </c>
      <c r="Z28" s="44" t="str">
        <f t="shared" si="8"/>
        <v/>
      </c>
      <c r="AA28" s="44" t="str">
        <f t="shared" si="9"/>
        <v/>
      </c>
    </row>
    <row r="29" spans="2:27" x14ac:dyDescent="0.25">
      <c r="B29" s="27">
        <v>24</v>
      </c>
      <c r="C29" s="7">
        <f>namen!C25</f>
        <v>0</v>
      </c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4" t="str">
        <f t="shared" si="10"/>
        <v/>
      </c>
      <c r="Q29" s="44" t="str">
        <f t="shared" si="11"/>
        <v/>
      </c>
      <c r="R29" s="44" t="str">
        <f t="shared" si="0"/>
        <v/>
      </c>
      <c r="S29" s="44" t="str">
        <f t="shared" si="1"/>
        <v/>
      </c>
      <c r="T29" s="44" t="str">
        <f t="shared" si="2"/>
        <v/>
      </c>
      <c r="U29" s="44" t="str">
        <f t="shared" si="3"/>
        <v/>
      </c>
      <c r="V29" s="44" t="str">
        <f t="shared" si="4"/>
        <v/>
      </c>
      <c r="W29" s="44" t="str">
        <f t="shared" si="5"/>
        <v/>
      </c>
      <c r="X29" s="44" t="str">
        <f t="shared" si="6"/>
        <v/>
      </c>
      <c r="Y29" s="44" t="str">
        <f t="shared" si="7"/>
        <v/>
      </c>
      <c r="Z29" s="44" t="str">
        <f t="shared" si="8"/>
        <v/>
      </c>
      <c r="AA29" s="44" t="str">
        <f t="shared" si="9"/>
        <v/>
      </c>
    </row>
    <row r="30" spans="2:27" x14ac:dyDescent="0.25">
      <c r="B30" s="27">
        <v>25</v>
      </c>
      <c r="C30" s="7">
        <f>namen!C26</f>
        <v>0</v>
      </c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4" t="str">
        <f t="shared" si="10"/>
        <v/>
      </c>
      <c r="Q30" s="44" t="str">
        <f t="shared" si="11"/>
        <v/>
      </c>
      <c r="R30" s="44" t="str">
        <f t="shared" si="0"/>
        <v/>
      </c>
      <c r="S30" s="44" t="str">
        <f t="shared" si="1"/>
        <v/>
      </c>
      <c r="T30" s="44" t="str">
        <f t="shared" si="2"/>
        <v/>
      </c>
      <c r="U30" s="44" t="str">
        <f t="shared" si="3"/>
        <v/>
      </c>
      <c r="V30" s="44" t="str">
        <f t="shared" si="4"/>
        <v/>
      </c>
      <c r="W30" s="44" t="str">
        <f t="shared" si="5"/>
        <v/>
      </c>
      <c r="X30" s="44" t="str">
        <f t="shared" si="6"/>
        <v/>
      </c>
      <c r="Y30" s="44" t="str">
        <f t="shared" si="7"/>
        <v/>
      </c>
      <c r="Z30" s="44" t="str">
        <f t="shared" si="8"/>
        <v/>
      </c>
      <c r="AA30" s="44" t="str">
        <f t="shared" si="9"/>
        <v/>
      </c>
    </row>
    <row r="31" spans="2:27" x14ac:dyDescent="0.25">
      <c r="B31" s="27">
        <v>26</v>
      </c>
      <c r="C31" s="7">
        <f>namen!C27</f>
        <v>0</v>
      </c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4" t="str">
        <f t="shared" si="10"/>
        <v/>
      </c>
      <c r="Q31" s="44" t="str">
        <f t="shared" si="11"/>
        <v/>
      </c>
      <c r="R31" s="44" t="str">
        <f t="shared" si="0"/>
        <v/>
      </c>
      <c r="S31" s="44" t="str">
        <f t="shared" si="1"/>
        <v/>
      </c>
      <c r="T31" s="44" t="str">
        <f t="shared" si="2"/>
        <v/>
      </c>
      <c r="U31" s="44" t="str">
        <f t="shared" si="3"/>
        <v/>
      </c>
      <c r="V31" s="44" t="str">
        <f t="shared" si="4"/>
        <v/>
      </c>
      <c r="W31" s="44" t="str">
        <f t="shared" si="5"/>
        <v/>
      </c>
      <c r="X31" s="44" t="str">
        <f t="shared" si="6"/>
        <v/>
      </c>
      <c r="Y31" s="44" t="str">
        <f t="shared" si="7"/>
        <v/>
      </c>
      <c r="Z31" s="44" t="str">
        <f t="shared" si="8"/>
        <v/>
      </c>
      <c r="AA31" s="44" t="str">
        <f t="shared" si="9"/>
        <v/>
      </c>
    </row>
    <row r="32" spans="2:27" x14ac:dyDescent="0.25">
      <c r="B32" s="27">
        <v>27</v>
      </c>
      <c r="C32" s="7">
        <f>namen!C28</f>
        <v>0</v>
      </c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4" t="str">
        <f t="shared" si="10"/>
        <v/>
      </c>
      <c r="Q32" s="44" t="str">
        <f t="shared" si="11"/>
        <v/>
      </c>
      <c r="R32" s="44" t="str">
        <f t="shared" si="0"/>
        <v/>
      </c>
      <c r="S32" s="44" t="str">
        <f t="shared" si="1"/>
        <v/>
      </c>
      <c r="T32" s="44" t="str">
        <f t="shared" si="2"/>
        <v/>
      </c>
      <c r="U32" s="44" t="str">
        <f t="shared" si="3"/>
        <v/>
      </c>
      <c r="V32" s="44" t="str">
        <f t="shared" si="4"/>
        <v/>
      </c>
      <c r="W32" s="44" t="str">
        <f t="shared" si="5"/>
        <v/>
      </c>
      <c r="X32" s="44" t="str">
        <f t="shared" si="6"/>
        <v/>
      </c>
      <c r="Y32" s="44" t="str">
        <f t="shared" si="7"/>
        <v/>
      </c>
      <c r="Z32" s="44" t="str">
        <f t="shared" si="8"/>
        <v/>
      </c>
      <c r="AA32" s="44" t="str">
        <f t="shared" si="9"/>
        <v/>
      </c>
    </row>
    <row r="33" spans="2:27" x14ac:dyDescent="0.25">
      <c r="B33" s="27">
        <v>28</v>
      </c>
      <c r="C33" s="7">
        <f>namen!C29</f>
        <v>0</v>
      </c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4" t="str">
        <f t="shared" si="10"/>
        <v/>
      </c>
      <c r="Q33" s="44" t="str">
        <f t="shared" si="11"/>
        <v/>
      </c>
      <c r="R33" s="44" t="str">
        <f t="shared" si="0"/>
        <v/>
      </c>
      <c r="S33" s="44" t="str">
        <f t="shared" si="1"/>
        <v/>
      </c>
      <c r="T33" s="44" t="str">
        <f t="shared" si="2"/>
        <v/>
      </c>
      <c r="U33" s="44" t="str">
        <f t="shared" si="3"/>
        <v/>
      </c>
      <c r="V33" s="44" t="str">
        <f t="shared" si="4"/>
        <v/>
      </c>
      <c r="W33" s="44" t="str">
        <f t="shared" si="5"/>
        <v/>
      </c>
      <c r="X33" s="44" t="str">
        <f t="shared" si="6"/>
        <v/>
      </c>
      <c r="Y33" s="44" t="str">
        <f t="shared" si="7"/>
        <v/>
      </c>
      <c r="Z33" s="44" t="str">
        <f t="shared" si="8"/>
        <v/>
      </c>
      <c r="AA33" s="44" t="str">
        <f t="shared" si="9"/>
        <v/>
      </c>
    </row>
    <row r="34" spans="2:27" x14ac:dyDescent="0.25">
      <c r="B34" s="27">
        <v>29</v>
      </c>
      <c r="C34" s="7">
        <f>namen!C30</f>
        <v>0</v>
      </c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4" t="str">
        <f t="shared" si="10"/>
        <v/>
      </c>
      <c r="Q34" s="44" t="str">
        <f t="shared" si="11"/>
        <v/>
      </c>
      <c r="R34" s="44" t="str">
        <f t="shared" si="0"/>
        <v/>
      </c>
      <c r="S34" s="44" t="str">
        <f t="shared" si="1"/>
        <v/>
      </c>
      <c r="T34" s="44" t="str">
        <f t="shared" si="2"/>
        <v/>
      </c>
      <c r="U34" s="44" t="str">
        <f t="shared" si="3"/>
        <v/>
      </c>
      <c r="V34" s="44" t="str">
        <f t="shared" si="4"/>
        <v/>
      </c>
      <c r="W34" s="44" t="str">
        <f t="shared" si="5"/>
        <v/>
      </c>
      <c r="X34" s="44" t="str">
        <f t="shared" si="6"/>
        <v/>
      </c>
      <c r="Y34" s="44" t="str">
        <f t="shared" si="7"/>
        <v/>
      </c>
      <c r="Z34" s="44" t="str">
        <f t="shared" si="8"/>
        <v/>
      </c>
      <c r="AA34" s="44" t="str">
        <f t="shared" si="9"/>
        <v/>
      </c>
    </row>
    <row r="35" spans="2:27" x14ac:dyDescent="0.25">
      <c r="B35" s="27">
        <v>30</v>
      </c>
      <c r="C35" s="7">
        <f>namen!C31</f>
        <v>0</v>
      </c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4" t="str">
        <f t="shared" si="10"/>
        <v/>
      </c>
      <c r="Q35" s="44" t="str">
        <f t="shared" si="11"/>
        <v/>
      </c>
      <c r="R35" s="44" t="str">
        <f t="shared" si="0"/>
        <v/>
      </c>
      <c r="S35" s="44" t="str">
        <f t="shared" si="1"/>
        <v/>
      </c>
      <c r="T35" s="44" t="str">
        <f t="shared" si="2"/>
        <v/>
      </c>
      <c r="U35" s="44" t="str">
        <f t="shared" si="3"/>
        <v/>
      </c>
      <c r="V35" s="44" t="str">
        <f t="shared" si="4"/>
        <v/>
      </c>
      <c r="W35" s="44" t="str">
        <f t="shared" si="5"/>
        <v/>
      </c>
      <c r="X35" s="44" t="str">
        <f t="shared" si="6"/>
        <v/>
      </c>
      <c r="Y35" s="44" t="str">
        <f t="shared" si="7"/>
        <v/>
      </c>
      <c r="Z35" s="44" t="str">
        <f t="shared" si="8"/>
        <v/>
      </c>
      <c r="AA35" s="44" t="str">
        <f t="shared" si="9"/>
        <v/>
      </c>
    </row>
    <row r="36" spans="2:27" x14ac:dyDescent="0.25">
      <c r="B36" s="27">
        <v>31</v>
      </c>
      <c r="C36" s="7">
        <f>namen!C32</f>
        <v>0</v>
      </c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4" t="str">
        <f t="shared" si="10"/>
        <v/>
      </c>
      <c r="Q36" s="44" t="str">
        <f t="shared" si="11"/>
        <v/>
      </c>
      <c r="R36" s="44" t="str">
        <f t="shared" si="0"/>
        <v/>
      </c>
      <c r="S36" s="44" t="str">
        <f t="shared" si="1"/>
        <v/>
      </c>
      <c r="T36" s="44" t="str">
        <f t="shared" si="2"/>
        <v/>
      </c>
      <c r="U36" s="44" t="str">
        <f t="shared" si="3"/>
        <v/>
      </c>
      <c r="V36" s="44" t="str">
        <f t="shared" si="4"/>
        <v/>
      </c>
      <c r="W36" s="44" t="str">
        <f t="shared" si="5"/>
        <v/>
      </c>
      <c r="X36" s="44" t="str">
        <f t="shared" si="6"/>
        <v/>
      </c>
      <c r="Y36" s="44" t="str">
        <f t="shared" si="7"/>
        <v/>
      </c>
      <c r="Z36" s="44" t="str">
        <f t="shared" si="8"/>
        <v/>
      </c>
      <c r="AA36" s="44" t="str">
        <f t="shared" si="9"/>
        <v/>
      </c>
    </row>
    <row r="37" spans="2:27" x14ac:dyDescent="0.25">
      <c r="B37" s="27">
        <v>32</v>
      </c>
      <c r="C37" s="7">
        <f>namen!C33</f>
        <v>0</v>
      </c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4" t="str">
        <f t="shared" si="10"/>
        <v/>
      </c>
      <c r="Q37" s="44" t="str">
        <f t="shared" si="11"/>
        <v/>
      </c>
      <c r="R37" s="44" t="str">
        <f t="shared" si="0"/>
        <v/>
      </c>
      <c r="S37" s="44" t="str">
        <f t="shared" si="1"/>
        <v/>
      </c>
      <c r="T37" s="44" t="str">
        <f t="shared" si="2"/>
        <v/>
      </c>
      <c r="U37" s="44" t="str">
        <f t="shared" si="3"/>
        <v/>
      </c>
      <c r="V37" s="44" t="str">
        <f t="shared" si="4"/>
        <v/>
      </c>
      <c r="W37" s="44" t="str">
        <f t="shared" si="5"/>
        <v/>
      </c>
      <c r="X37" s="44" t="str">
        <f t="shared" si="6"/>
        <v/>
      </c>
      <c r="Y37" s="44" t="str">
        <f t="shared" si="7"/>
        <v/>
      </c>
      <c r="Z37" s="44" t="str">
        <f t="shared" si="8"/>
        <v/>
      </c>
      <c r="AA37" s="44" t="str">
        <f t="shared" si="9"/>
        <v/>
      </c>
    </row>
    <row r="38" spans="2:27" x14ac:dyDescent="0.25">
      <c r="B38" s="27">
        <v>33</v>
      </c>
      <c r="C38" s="7">
        <f>namen!C34</f>
        <v>0</v>
      </c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4" t="str">
        <f t="shared" si="10"/>
        <v/>
      </c>
      <c r="Q38" s="44" t="str">
        <f t="shared" si="11"/>
        <v/>
      </c>
      <c r="R38" s="44" t="str">
        <f t="shared" si="0"/>
        <v/>
      </c>
      <c r="S38" s="44" t="str">
        <f t="shared" si="1"/>
        <v/>
      </c>
      <c r="T38" s="44" t="str">
        <f t="shared" si="2"/>
        <v/>
      </c>
      <c r="U38" s="44" t="str">
        <f t="shared" si="3"/>
        <v/>
      </c>
      <c r="V38" s="44" t="str">
        <f t="shared" si="4"/>
        <v/>
      </c>
      <c r="W38" s="44" t="str">
        <f t="shared" si="5"/>
        <v/>
      </c>
      <c r="X38" s="44" t="str">
        <f t="shared" si="6"/>
        <v/>
      </c>
      <c r="Y38" s="44" t="str">
        <f t="shared" si="7"/>
        <v/>
      </c>
      <c r="Z38" s="44" t="str">
        <f t="shared" si="8"/>
        <v/>
      </c>
      <c r="AA38" s="44" t="str">
        <f t="shared" si="9"/>
        <v/>
      </c>
    </row>
    <row r="39" spans="2:27" x14ac:dyDescent="0.25">
      <c r="B39" s="28">
        <v>34</v>
      </c>
      <c r="C39" s="8">
        <f>namen!C35</f>
        <v>0</v>
      </c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4" t="str">
        <f t="shared" si="10"/>
        <v/>
      </c>
      <c r="Q39" s="44" t="str">
        <f t="shared" si="11"/>
        <v/>
      </c>
      <c r="R39" s="44" t="str">
        <f t="shared" si="0"/>
        <v/>
      </c>
      <c r="S39" s="44" t="str">
        <f t="shared" si="1"/>
        <v/>
      </c>
      <c r="T39" s="44" t="str">
        <f t="shared" si="2"/>
        <v/>
      </c>
      <c r="U39" s="44" t="str">
        <f t="shared" si="3"/>
        <v/>
      </c>
      <c r="V39" s="44" t="str">
        <f t="shared" si="4"/>
        <v/>
      </c>
      <c r="W39" s="44" t="str">
        <f t="shared" si="5"/>
        <v/>
      </c>
      <c r="X39" s="44" t="str">
        <f t="shared" si="6"/>
        <v/>
      </c>
      <c r="Y39" s="44" t="str">
        <f t="shared" si="7"/>
        <v/>
      </c>
      <c r="Z39" s="44" t="str">
        <f t="shared" si="8"/>
        <v/>
      </c>
      <c r="AA39" s="44" t="str">
        <f t="shared" si="9"/>
        <v/>
      </c>
    </row>
    <row r="40" spans="2:27" x14ac:dyDescent="0.25">
      <c r="B40" s="27">
        <v>35</v>
      </c>
      <c r="C40" s="7">
        <f>namen!C36</f>
        <v>0</v>
      </c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4" t="str">
        <f t="shared" si="10"/>
        <v/>
      </c>
      <c r="Q40" s="44" t="str">
        <f t="shared" si="11"/>
        <v/>
      </c>
      <c r="R40" s="44" t="str">
        <f t="shared" si="0"/>
        <v/>
      </c>
      <c r="S40" s="44" t="str">
        <f t="shared" si="1"/>
        <v/>
      </c>
      <c r="T40" s="44" t="str">
        <f t="shared" si="2"/>
        <v/>
      </c>
      <c r="U40" s="44" t="str">
        <f t="shared" si="3"/>
        <v/>
      </c>
      <c r="V40" s="44" t="str">
        <f t="shared" si="4"/>
        <v/>
      </c>
      <c r="W40" s="44" t="str">
        <f t="shared" si="5"/>
        <v/>
      </c>
      <c r="X40" s="44" t="str">
        <f t="shared" si="6"/>
        <v/>
      </c>
      <c r="Y40" s="44" t="str">
        <f t="shared" si="7"/>
        <v/>
      </c>
      <c r="Z40" s="44" t="str">
        <f t="shared" si="8"/>
        <v/>
      </c>
      <c r="AA40" s="44" t="str">
        <f t="shared" si="9"/>
        <v/>
      </c>
    </row>
    <row r="41" spans="2:27" x14ac:dyDescent="0.25">
      <c r="B41" s="12"/>
      <c r="C41" s="31" t="s">
        <v>8</v>
      </c>
      <c r="D41" s="32">
        <f t="shared" ref="D41:O41" si="12">COUNTA(D6:D40)</f>
        <v>2</v>
      </c>
      <c r="E41" s="32">
        <f t="shared" si="12"/>
        <v>2</v>
      </c>
      <c r="F41" s="32">
        <f t="shared" si="12"/>
        <v>2</v>
      </c>
      <c r="G41" s="32">
        <f t="shared" si="12"/>
        <v>0</v>
      </c>
      <c r="H41" s="32">
        <f t="shared" si="12"/>
        <v>0</v>
      </c>
      <c r="I41" s="32">
        <f t="shared" si="12"/>
        <v>0</v>
      </c>
      <c r="J41" s="32">
        <f t="shared" si="12"/>
        <v>0</v>
      </c>
      <c r="K41" s="32">
        <f t="shared" si="12"/>
        <v>0</v>
      </c>
      <c r="L41" s="32">
        <f t="shared" si="12"/>
        <v>0</v>
      </c>
      <c r="M41" s="32">
        <f t="shared" si="12"/>
        <v>0</v>
      </c>
      <c r="N41" s="32">
        <f t="shared" si="12"/>
        <v>0</v>
      </c>
      <c r="O41" s="33">
        <f t="shared" si="12"/>
        <v>0</v>
      </c>
      <c r="P41" s="45"/>
    </row>
    <row r="42" spans="2:27" x14ac:dyDescent="0.25">
      <c r="B42" s="9"/>
      <c r="C42" s="10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2:27" x14ac:dyDescent="0.25">
      <c r="B43" s="47"/>
      <c r="C43" s="48" t="s">
        <v>1</v>
      </c>
      <c r="D43" s="24">
        <f t="shared" ref="D43:O43" si="13">IF(D50=0,"",IF(D50&gt;0,COUNTIF(P6:P40,"&lt;0,4")))</f>
        <v>1</v>
      </c>
      <c r="E43" s="24">
        <f t="shared" si="13"/>
        <v>1</v>
      </c>
      <c r="F43" s="24">
        <f t="shared" si="13"/>
        <v>0</v>
      </c>
      <c r="G43" s="24" t="str">
        <f t="shared" si="13"/>
        <v/>
      </c>
      <c r="H43" s="24" t="str">
        <f t="shared" si="13"/>
        <v/>
      </c>
      <c r="I43" s="24" t="str">
        <f t="shared" si="13"/>
        <v/>
      </c>
      <c r="J43" s="24" t="str">
        <f t="shared" si="13"/>
        <v/>
      </c>
      <c r="K43" s="24" t="str">
        <f t="shared" si="13"/>
        <v/>
      </c>
      <c r="L43" s="24" t="str">
        <f t="shared" si="13"/>
        <v/>
      </c>
      <c r="M43" s="24" t="str">
        <f t="shared" si="13"/>
        <v/>
      </c>
      <c r="N43" s="24" t="str">
        <f t="shared" si="13"/>
        <v/>
      </c>
      <c r="O43" s="24" t="str">
        <f t="shared" si="13"/>
        <v/>
      </c>
    </row>
    <row r="44" spans="2:27" hidden="1" x14ac:dyDescent="0.25">
      <c r="B44" s="49"/>
      <c r="C44" s="50"/>
      <c r="D44" s="25">
        <f t="shared" ref="D44:O44" si="14">IF(D50=0,"",IF(D50&gt;0,D43/D41))</f>
        <v>0.5</v>
      </c>
      <c r="E44" s="25">
        <f t="shared" si="14"/>
        <v>0.5</v>
      </c>
      <c r="F44" s="25">
        <f t="shared" si="14"/>
        <v>0</v>
      </c>
      <c r="G44" s="25" t="str">
        <f t="shared" si="14"/>
        <v/>
      </c>
      <c r="H44" s="25" t="str">
        <f t="shared" si="14"/>
        <v/>
      </c>
      <c r="I44" s="25" t="str">
        <f t="shared" si="14"/>
        <v/>
      </c>
      <c r="J44" s="25" t="str">
        <f t="shared" si="14"/>
        <v/>
      </c>
      <c r="K44" s="25" t="str">
        <f t="shared" si="14"/>
        <v/>
      </c>
      <c r="L44" s="25" t="str">
        <f t="shared" si="14"/>
        <v/>
      </c>
      <c r="M44" s="25" t="str">
        <f t="shared" si="14"/>
        <v/>
      </c>
      <c r="N44" s="25" t="str">
        <f t="shared" si="14"/>
        <v/>
      </c>
      <c r="O44" s="25" t="str">
        <f t="shared" si="14"/>
        <v/>
      </c>
    </row>
    <row r="45" spans="2:27" x14ac:dyDescent="0.25">
      <c r="B45" s="51"/>
      <c r="C45" s="52" t="s">
        <v>6</v>
      </c>
      <c r="D45" s="24">
        <f t="shared" ref="D45:O45" si="15">IF(D50=0,"",IF(D50&gt;0,D50-(D43+D51+D47)))</f>
        <v>0</v>
      </c>
      <c r="E45" s="24">
        <f t="shared" si="15"/>
        <v>0</v>
      </c>
      <c r="F45" s="24">
        <f t="shared" si="15"/>
        <v>0</v>
      </c>
      <c r="G45" s="24" t="str">
        <f t="shared" si="15"/>
        <v/>
      </c>
      <c r="H45" s="24" t="str">
        <f t="shared" si="15"/>
        <v/>
      </c>
      <c r="I45" s="24" t="str">
        <f t="shared" si="15"/>
        <v/>
      </c>
      <c r="J45" s="24" t="str">
        <f t="shared" si="15"/>
        <v/>
      </c>
      <c r="K45" s="24" t="str">
        <f t="shared" si="15"/>
        <v/>
      </c>
      <c r="L45" s="24" t="str">
        <f t="shared" si="15"/>
        <v/>
      </c>
      <c r="M45" s="24" t="str">
        <f t="shared" si="15"/>
        <v/>
      </c>
      <c r="N45" s="24" t="str">
        <f t="shared" si="15"/>
        <v/>
      </c>
      <c r="O45" s="24" t="str">
        <f t="shared" si="15"/>
        <v/>
      </c>
    </row>
    <row r="46" spans="2:27" hidden="1" x14ac:dyDescent="0.25">
      <c r="B46" s="49"/>
      <c r="C46" s="50"/>
      <c r="D46" s="25">
        <f t="shared" ref="D46:O46" si="16">IF(D50=0,"",IF(D50&gt;0,D45/D41))</f>
        <v>0</v>
      </c>
      <c r="E46" s="25">
        <f t="shared" si="16"/>
        <v>0</v>
      </c>
      <c r="F46" s="25">
        <f t="shared" si="16"/>
        <v>0</v>
      </c>
      <c r="G46" s="25" t="str">
        <f t="shared" si="16"/>
        <v/>
      </c>
      <c r="H46" s="25" t="str">
        <f t="shared" si="16"/>
        <v/>
      </c>
      <c r="I46" s="25" t="str">
        <f t="shared" si="16"/>
        <v/>
      </c>
      <c r="J46" s="25" t="str">
        <f t="shared" si="16"/>
        <v/>
      </c>
      <c r="K46" s="25" t="str">
        <f t="shared" si="16"/>
        <v/>
      </c>
      <c r="L46" s="25" t="str">
        <f t="shared" si="16"/>
        <v/>
      </c>
      <c r="M46" s="25" t="str">
        <f t="shared" si="16"/>
        <v/>
      </c>
      <c r="N46" s="25" t="str">
        <f t="shared" si="16"/>
        <v/>
      </c>
      <c r="O46" s="25" t="str">
        <f t="shared" si="16"/>
        <v/>
      </c>
    </row>
    <row r="47" spans="2:27" x14ac:dyDescent="0.25">
      <c r="B47" s="87"/>
      <c r="C47" s="88" t="s">
        <v>5</v>
      </c>
      <c r="D47" s="24">
        <f t="shared" ref="D47:O47" si="17">IF(D50=0,"",IF(D50&gt;0,D50-(D51+D49)))</f>
        <v>1</v>
      </c>
      <c r="E47" s="24">
        <f t="shared" si="17"/>
        <v>0</v>
      </c>
      <c r="F47" s="24">
        <f t="shared" si="17"/>
        <v>0</v>
      </c>
      <c r="G47" s="24" t="str">
        <f t="shared" si="17"/>
        <v/>
      </c>
      <c r="H47" s="24" t="str">
        <f t="shared" si="17"/>
        <v/>
      </c>
      <c r="I47" s="24" t="str">
        <f t="shared" si="17"/>
        <v/>
      </c>
      <c r="J47" s="24" t="str">
        <f t="shared" si="17"/>
        <v/>
      </c>
      <c r="K47" s="24" t="str">
        <f t="shared" si="17"/>
        <v/>
      </c>
      <c r="L47" s="24" t="str">
        <f t="shared" si="17"/>
        <v/>
      </c>
      <c r="M47" s="24" t="str">
        <f t="shared" si="17"/>
        <v/>
      </c>
      <c r="N47" s="24" t="str">
        <f t="shared" si="17"/>
        <v/>
      </c>
      <c r="O47" s="24" t="str">
        <f t="shared" si="17"/>
        <v/>
      </c>
    </row>
    <row r="48" spans="2:27" hidden="1" x14ac:dyDescent="0.25">
      <c r="B48" s="49"/>
      <c r="C48" s="50"/>
      <c r="D48" s="25">
        <f t="shared" ref="D48:O48" si="18">IF(D50=0,"",IF(D50&gt;0,D47/D41))</f>
        <v>0.5</v>
      </c>
      <c r="E48" s="25">
        <f t="shared" si="18"/>
        <v>0</v>
      </c>
      <c r="F48" s="25">
        <f t="shared" si="18"/>
        <v>0</v>
      </c>
      <c r="G48" s="25" t="str">
        <f t="shared" si="18"/>
        <v/>
      </c>
      <c r="H48" s="25" t="str">
        <f t="shared" si="18"/>
        <v/>
      </c>
      <c r="I48" s="25" t="str">
        <f t="shared" si="18"/>
        <v/>
      </c>
      <c r="J48" s="25" t="str">
        <f t="shared" si="18"/>
        <v/>
      </c>
      <c r="K48" s="25" t="str">
        <f t="shared" si="18"/>
        <v/>
      </c>
      <c r="L48" s="25" t="str">
        <f t="shared" si="18"/>
        <v/>
      </c>
      <c r="M48" s="25" t="str">
        <f t="shared" si="18"/>
        <v/>
      </c>
      <c r="N48" s="25" t="str">
        <f t="shared" si="18"/>
        <v/>
      </c>
      <c r="O48" s="25" t="str">
        <f t="shared" si="18"/>
        <v/>
      </c>
    </row>
    <row r="49" spans="2:15" hidden="1" x14ac:dyDescent="0.25">
      <c r="B49" s="49"/>
      <c r="C49" s="50"/>
      <c r="D49" s="24">
        <f t="shared" ref="D49:O49" si="19">COUNTIF(P6:P40,"&lt;0,60")</f>
        <v>1</v>
      </c>
      <c r="E49" s="24">
        <f t="shared" si="19"/>
        <v>1</v>
      </c>
      <c r="F49" s="24">
        <f t="shared" si="19"/>
        <v>0</v>
      </c>
      <c r="G49" s="24">
        <f t="shared" si="19"/>
        <v>0</v>
      </c>
      <c r="H49" s="24">
        <f t="shared" si="19"/>
        <v>0</v>
      </c>
      <c r="I49" s="24">
        <f t="shared" si="19"/>
        <v>0</v>
      </c>
      <c r="J49" s="24">
        <f t="shared" si="19"/>
        <v>0</v>
      </c>
      <c r="K49" s="24">
        <f t="shared" si="19"/>
        <v>0</v>
      </c>
      <c r="L49" s="24">
        <f t="shared" si="19"/>
        <v>0</v>
      </c>
      <c r="M49" s="24">
        <f t="shared" si="19"/>
        <v>0</v>
      </c>
      <c r="N49" s="24">
        <f t="shared" si="19"/>
        <v>0</v>
      </c>
      <c r="O49" s="24">
        <f t="shared" si="19"/>
        <v>0</v>
      </c>
    </row>
    <row r="50" spans="2:15" hidden="1" x14ac:dyDescent="0.25">
      <c r="B50" s="49"/>
      <c r="C50" s="50"/>
      <c r="D50" s="24">
        <f t="shared" ref="D50:O50" si="20">COUNTA(D6:D40)</f>
        <v>2</v>
      </c>
      <c r="E50" s="24">
        <f t="shared" si="20"/>
        <v>2</v>
      </c>
      <c r="F50" s="24">
        <f t="shared" si="20"/>
        <v>2</v>
      </c>
      <c r="G50" s="24">
        <f t="shared" si="20"/>
        <v>0</v>
      </c>
      <c r="H50" s="24">
        <f t="shared" si="20"/>
        <v>0</v>
      </c>
      <c r="I50" s="24">
        <f t="shared" si="20"/>
        <v>0</v>
      </c>
      <c r="J50" s="24">
        <f t="shared" si="20"/>
        <v>0</v>
      </c>
      <c r="K50" s="24">
        <f t="shared" si="20"/>
        <v>0</v>
      </c>
      <c r="L50" s="24">
        <f t="shared" si="20"/>
        <v>0</v>
      </c>
      <c r="M50" s="24">
        <f t="shared" si="20"/>
        <v>0</v>
      </c>
      <c r="N50" s="24">
        <f t="shared" si="20"/>
        <v>0</v>
      </c>
      <c r="O50" s="24">
        <f t="shared" si="20"/>
        <v>0</v>
      </c>
    </row>
    <row r="51" spans="2:15" x14ac:dyDescent="0.25">
      <c r="B51" s="89"/>
      <c r="C51" s="90" t="s">
        <v>2</v>
      </c>
      <c r="D51" s="24">
        <f t="shared" ref="D51:O51" si="21">IF(D50=0,"",IF(D50&gt;0,COUNTIF(P6:P40,"&gt;=0,80")))</f>
        <v>0</v>
      </c>
      <c r="E51" s="24">
        <f t="shared" si="21"/>
        <v>1</v>
      </c>
      <c r="F51" s="24">
        <f t="shared" si="21"/>
        <v>2</v>
      </c>
      <c r="G51" s="24" t="str">
        <f t="shared" si="21"/>
        <v/>
      </c>
      <c r="H51" s="24" t="str">
        <f t="shared" si="21"/>
        <v/>
      </c>
      <c r="I51" s="24" t="str">
        <f t="shared" si="21"/>
        <v/>
      </c>
      <c r="J51" s="24" t="str">
        <f t="shared" si="21"/>
        <v/>
      </c>
      <c r="K51" s="24" t="str">
        <f t="shared" si="21"/>
        <v/>
      </c>
      <c r="L51" s="24" t="str">
        <f t="shared" si="21"/>
        <v/>
      </c>
      <c r="M51" s="24" t="str">
        <f t="shared" si="21"/>
        <v/>
      </c>
      <c r="N51" s="24" t="str">
        <f t="shared" si="21"/>
        <v/>
      </c>
      <c r="O51" s="24" t="str">
        <f t="shared" si="21"/>
        <v/>
      </c>
    </row>
    <row r="52" spans="2:15" hidden="1" x14ac:dyDescent="0.25">
      <c r="B52" s="14"/>
      <c r="C52" s="26" t="s">
        <v>3</v>
      </c>
      <c r="D52" s="25">
        <f t="shared" ref="D52:O52" si="22">IF(D50=0,"",IF(D50&gt;0,D51/D41))</f>
        <v>0</v>
      </c>
      <c r="E52" s="25">
        <f t="shared" si="22"/>
        <v>0.5</v>
      </c>
      <c r="F52" s="25">
        <f t="shared" si="22"/>
        <v>1</v>
      </c>
      <c r="G52" s="25" t="str">
        <f t="shared" si="22"/>
        <v/>
      </c>
      <c r="H52" s="25" t="str">
        <f t="shared" si="22"/>
        <v/>
      </c>
      <c r="I52" s="25" t="str">
        <f t="shared" si="22"/>
        <v/>
      </c>
      <c r="J52" s="25" t="str">
        <f t="shared" si="22"/>
        <v/>
      </c>
      <c r="K52" s="25" t="str">
        <f t="shared" si="22"/>
        <v/>
      </c>
      <c r="L52" s="25" t="str">
        <f t="shared" si="22"/>
        <v/>
      </c>
      <c r="M52" s="25" t="str">
        <f t="shared" si="22"/>
        <v/>
      </c>
      <c r="N52" s="25" t="str">
        <f t="shared" si="22"/>
        <v/>
      </c>
      <c r="O52" s="25" t="str">
        <f t="shared" si="22"/>
        <v/>
      </c>
    </row>
    <row r="53" spans="2:15" x14ac:dyDescent="0.25">
      <c r="B53" s="14"/>
      <c r="C53" s="35" t="s">
        <v>8</v>
      </c>
      <c r="D53" s="14">
        <f>IF(D4="","",IF(D4&gt;0,D43+D45+D47+D51))</f>
        <v>2</v>
      </c>
      <c r="E53" s="14">
        <f t="shared" ref="E53:O53" si="23">IF(E4="","",IF(E4&gt;0,E43+E45+E47+E51))</f>
        <v>2</v>
      </c>
      <c r="F53" s="14">
        <f t="shared" si="23"/>
        <v>2</v>
      </c>
      <c r="G53" s="14" t="str">
        <f t="shared" si="23"/>
        <v/>
      </c>
      <c r="H53" s="14" t="str">
        <f t="shared" si="23"/>
        <v/>
      </c>
      <c r="I53" s="14" t="str">
        <f t="shared" si="23"/>
        <v/>
      </c>
      <c r="J53" s="14" t="str">
        <f t="shared" si="23"/>
        <v/>
      </c>
      <c r="K53" s="14" t="str">
        <f t="shared" si="23"/>
        <v/>
      </c>
      <c r="L53" s="14" t="str">
        <f t="shared" si="23"/>
        <v/>
      </c>
      <c r="M53" s="14" t="str">
        <f t="shared" si="23"/>
        <v/>
      </c>
      <c r="N53" s="14" t="str">
        <f t="shared" si="23"/>
        <v/>
      </c>
      <c r="O53" s="14" t="str">
        <f t="shared" si="23"/>
        <v/>
      </c>
    </row>
    <row r="54" spans="2:15" x14ac:dyDescent="0.25">
      <c r="B54" s="14"/>
      <c r="C54" s="15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</row>
    <row r="59" spans="2:15" x14ac:dyDescent="0.25">
      <c r="C59" s="15" t="s">
        <v>20</v>
      </c>
      <c r="D59" s="23">
        <f t="shared" ref="D59:O59" si="24">IF(D4="","",IF(D4&gt;0,D48+D52))</f>
        <v>0.5</v>
      </c>
      <c r="E59" s="23">
        <f t="shared" si="24"/>
        <v>0.5</v>
      </c>
      <c r="F59" s="23">
        <f t="shared" si="24"/>
        <v>1</v>
      </c>
      <c r="G59" s="23" t="str">
        <f t="shared" si="24"/>
        <v/>
      </c>
      <c r="H59" s="23" t="str">
        <f t="shared" si="24"/>
        <v/>
      </c>
      <c r="I59" s="23" t="str">
        <f t="shared" si="24"/>
        <v/>
      </c>
      <c r="J59" s="23" t="str">
        <f t="shared" si="24"/>
        <v/>
      </c>
      <c r="K59" s="23" t="str">
        <f t="shared" si="24"/>
        <v/>
      </c>
      <c r="L59" s="23" t="str">
        <f t="shared" si="24"/>
        <v/>
      </c>
      <c r="M59" s="23" t="str">
        <f t="shared" si="24"/>
        <v/>
      </c>
      <c r="N59" s="23" t="str">
        <f t="shared" si="24"/>
        <v/>
      </c>
      <c r="O59" s="23" t="str">
        <f t="shared" si="24"/>
        <v/>
      </c>
    </row>
  </sheetData>
  <sheetProtection algorithmName="SHA-512" hashValue="QUhrtIWopQhMpGtHtOKnwGwepDNk4kt0jt2U/Fd+gJh9Kn/mdk/D9xEgQf6SZ89DWJLr3q7yKsPJczGGbgXlyw==" saltValue="Y726KiSldXrvRSi2l98yYA==" spinCount="100000" sheet="1" objects="1" scenarios="1"/>
  <mergeCells count="4">
    <mergeCell ref="B2:C2"/>
    <mergeCell ref="B3:C3"/>
    <mergeCell ref="B4:C4"/>
    <mergeCell ref="B5:O5"/>
  </mergeCells>
  <phoneticPr fontId="2" type="noConversion"/>
  <conditionalFormatting sqref="D42:O42">
    <cfRule type="cellIs" dxfId="79" priority="9" stopIfTrue="1" operator="between">
      <formula>1</formula>
      <formula>40</formula>
    </cfRule>
    <cfRule type="cellIs" dxfId="78" priority="10" stopIfTrue="1" operator="between">
      <formula>41</formula>
      <formula>60</formula>
    </cfRule>
    <cfRule type="cellIs" dxfId="77" priority="11" stopIfTrue="1" operator="greaterThan">
      <formula>80</formula>
    </cfRule>
  </conditionalFormatting>
  <conditionalFormatting sqref="D46:O46">
    <cfRule type="cellIs" dxfId="76" priority="12" stopIfTrue="1" operator="equal">
      <formula>""</formula>
    </cfRule>
    <cfRule type="cellIs" dxfId="75" priority="13" stopIfTrue="1" operator="notEqual">
      <formula>0</formula>
    </cfRule>
  </conditionalFormatting>
  <conditionalFormatting sqref="D44:O44">
    <cfRule type="cellIs" dxfId="74" priority="14" stopIfTrue="1" operator="equal">
      <formula>""</formula>
    </cfRule>
    <cfRule type="cellIs" dxfId="73" priority="15" stopIfTrue="1" operator="notEqual">
      <formula>0</formula>
    </cfRule>
  </conditionalFormatting>
  <conditionalFormatting sqref="D4:O4">
    <cfRule type="cellIs" dxfId="72" priority="16" stopIfTrue="1" operator="greaterThan">
      <formula>0</formula>
    </cfRule>
  </conditionalFormatting>
  <conditionalFormatting sqref="D48:O48">
    <cfRule type="cellIs" dxfId="71" priority="17" stopIfTrue="1" operator="equal">
      <formula>""</formula>
    </cfRule>
    <cfRule type="cellIs" dxfId="70" priority="18" stopIfTrue="1" operator="notEqual">
      <formula>0</formula>
    </cfRule>
  </conditionalFormatting>
  <conditionalFormatting sqref="D52:O52">
    <cfRule type="cellIs" dxfId="69" priority="19" stopIfTrue="1" operator="equal">
      <formula>""</formula>
    </cfRule>
    <cfRule type="cellIs" dxfId="68" priority="20" stopIfTrue="1" operator="notEqual">
      <formula>0</formula>
    </cfRule>
  </conditionalFormatting>
  <conditionalFormatting sqref="D6:O40">
    <cfRule type="expression" dxfId="26" priority="1" stopIfTrue="1">
      <formula>P6=""</formula>
    </cfRule>
    <cfRule type="expression" dxfId="30" priority="2" stopIfTrue="1">
      <formula>P6&lt;0.4</formula>
    </cfRule>
    <cfRule type="expression" dxfId="29" priority="3" stopIfTrue="1">
      <formula>P6&lt;0.6</formula>
    </cfRule>
    <cfRule type="expression" dxfId="27" priority="4" stopIfTrue="1">
      <formula>P6&lt;0.8</formula>
    </cfRule>
    <cfRule type="expression" dxfId="28" priority="5" stopIfTrue="1">
      <formula>P6&gt;=0.8</formula>
    </cfRule>
  </conditionalFormatting>
  <pageMargins left="0.91" right="0.59" top="0.4" bottom="0.24" header="0.14000000000000001" footer="0.16"/>
  <pageSetup paperSize="9" scale="88" orientation="portrait" r:id="rId1"/>
  <headerFooter alignWithMargins="0">
    <oddHeader>&amp;C&amp;16keer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59"/>
  <sheetViews>
    <sheetView showGridLines="0" showRowColHeaders="0" zoomScale="85" zoomScaleNormal="85" workbookViewId="0"/>
  </sheetViews>
  <sheetFormatPr defaultColWidth="9.1796875" defaultRowHeight="12.5" x14ac:dyDescent="0.25"/>
  <cols>
    <col min="1" max="1" width="9.1796875" style="6"/>
    <col min="2" max="2" width="5.7265625" style="18" customWidth="1"/>
    <col min="3" max="3" width="20.1796875" style="6" bestFit="1" customWidth="1"/>
    <col min="4" max="15" width="5.7265625" style="18" customWidth="1"/>
    <col min="16" max="27" width="9.1796875" style="6" hidden="1" customWidth="1"/>
    <col min="28" max="16384" width="9.1796875" style="6"/>
  </cols>
  <sheetData>
    <row r="2" spans="2:27" ht="49.5" customHeight="1" x14ac:dyDescent="0.25">
      <c r="B2" s="54" t="s">
        <v>4</v>
      </c>
      <c r="C2" s="55"/>
      <c r="D2" s="29" t="s">
        <v>19</v>
      </c>
      <c r="E2" s="29"/>
      <c r="F2" s="29"/>
      <c r="G2" s="37"/>
      <c r="H2" s="29"/>
      <c r="I2" s="29"/>
      <c r="J2" s="29"/>
      <c r="K2" s="29"/>
      <c r="L2" s="29"/>
      <c r="M2" s="29"/>
      <c r="N2" s="29"/>
      <c r="O2" s="30"/>
    </row>
    <row r="3" spans="2:27" ht="51.75" customHeight="1" x14ac:dyDescent="0.25">
      <c r="B3" s="56" t="s">
        <v>0</v>
      </c>
      <c r="C3" s="57"/>
      <c r="D3" s="41">
        <v>40524</v>
      </c>
      <c r="E3" s="41">
        <v>40701</v>
      </c>
      <c r="F3" s="41"/>
      <c r="G3" s="41"/>
      <c r="H3" s="41"/>
      <c r="I3" s="41"/>
      <c r="J3" s="41"/>
      <c r="K3" s="41"/>
      <c r="L3" s="41"/>
      <c r="M3" s="41"/>
      <c r="N3" s="41"/>
      <c r="O3" s="42"/>
    </row>
    <row r="4" spans="2:27" ht="20.149999999999999" customHeight="1" x14ac:dyDescent="0.25">
      <c r="B4" s="58" t="s">
        <v>18</v>
      </c>
      <c r="C4" s="59"/>
      <c r="D4" s="43">
        <v>30</v>
      </c>
      <c r="E4" s="43">
        <v>30</v>
      </c>
      <c r="F4" s="43">
        <v>30</v>
      </c>
      <c r="G4" s="43"/>
      <c r="H4" s="43"/>
      <c r="I4" s="43"/>
      <c r="J4" s="43"/>
      <c r="K4" s="43"/>
      <c r="L4" s="43"/>
      <c r="M4" s="43"/>
      <c r="N4" s="43"/>
      <c r="O4" s="43"/>
    </row>
    <row r="5" spans="2:27" ht="20.149999999999999" customHeight="1" x14ac:dyDescent="0.25">
      <c r="B5" s="60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2"/>
    </row>
    <row r="6" spans="2:27" x14ac:dyDescent="0.25">
      <c r="B6" s="27">
        <v>1</v>
      </c>
      <c r="C6" s="7" t="str">
        <f>namen!C2</f>
        <v>Kim</v>
      </c>
      <c r="D6" s="46">
        <v>11</v>
      </c>
      <c r="E6" s="46">
        <v>12</v>
      </c>
      <c r="F6" s="46">
        <v>18</v>
      </c>
      <c r="G6" s="46"/>
      <c r="H6" s="46"/>
      <c r="I6" s="46"/>
      <c r="J6" s="46"/>
      <c r="K6" s="46"/>
      <c r="L6" s="46"/>
      <c r="M6" s="46"/>
      <c r="N6" s="46"/>
      <c r="O6" s="46"/>
      <c r="P6" s="44">
        <f>IF($C$6=0,"",IF(D6="","",IF($C$6&gt;0,D6/$D$4)))</f>
        <v>0.36666666666666664</v>
      </c>
      <c r="Q6" s="44">
        <f>IF(C6=0,"",IF(E6="","",IF(C6&gt;0,E6/$E$4)))</f>
        <v>0.4</v>
      </c>
      <c r="R6" s="44">
        <f t="shared" ref="R6:R40" si="0">IF(C6=0,"",IF(F6="","",IF(C6&gt;0,F6/$F$4)))</f>
        <v>0.6</v>
      </c>
      <c r="S6" s="44" t="str">
        <f t="shared" ref="S6:S40" si="1">IF(C6=0,"",IF(G6="","",IF(C6&gt;0,G6/$G$4)))</f>
        <v/>
      </c>
      <c r="T6" s="44" t="str">
        <f t="shared" ref="T6:T40" si="2">IF(C6=0,"",IF(H6="","",IF(C6&gt;0,H6/$H$4)))</f>
        <v/>
      </c>
      <c r="U6" s="44" t="str">
        <f t="shared" ref="U6:U40" si="3">IF(C6=0,"",IF(I6="","",IF(C6&gt;0,I6/$I$4)))</f>
        <v/>
      </c>
      <c r="V6" s="44" t="str">
        <f t="shared" ref="V6:V40" si="4">IF(C6=0,"",IF(J6="","",IF(C6&gt;0,J6/$J$4)))</f>
        <v/>
      </c>
      <c r="W6" s="44" t="str">
        <f t="shared" ref="W6:W40" si="5">IF(C6=0,"",IF(K6="","",IF(C6&gt;0,K6/$K$4)))</f>
        <v/>
      </c>
      <c r="X6" s="44" t="str">
        <f t="shared" ref="X6:X40" si="6">IF(C6=0,"",IF(L6="","",IF(C6&gt;0,L6/$L$4)))</f>
        <v/>
      </c>
      <c r="Y6" s="44" t="str">
        <f t="shared" ref="Y6:Y40" si="7">IF(C6=0,"",IF(M6="","",IF(C6&gt;0,M6/$M$4)))</f>
        <v/>
      </c>
      <c r="Z6" s="44" t="str">
        <f t="shared" ref="Z6:Z40" si="8">IF(C6=0,"",IF(N6="","",IF(C6&gt;0,N6/$N$4)))</f>
        <v/>
      </c>
      <c r="AA6" s="44" t="str">
        <f t="shared" ref="AA6:AA40" si="9">IF(C6=0,"",IF(O6="","",IF(C6&gt;0,O6/$O$4)))</f>
        <v/>
      </c>
    </row>
    <row r="7" spans="2:27" x14ac:dyDescent="0.25">
      <c r="B7" s="27">
        <v>2</v>
      </c>
      <c r="C7" s="7" t="str">
        <f>namen!C3</f>
        <v>Eef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4" t="str">
        <f t="shared" ref="P7:P40" si="10">IF(C7=0,"",IF(D7="","",IF(C7&gt;0,D7/$D$4)))</f>
        <v/>
      </c>
      <c r="Q7" s="44" t="str">
        <f t="shared" ref="Q7:Q40" si="11">IF(C7=0,"",IF(E7="","",IF($C$6&gt;0,E7/$E$4)))</f>
        <v/>
      </c>
      <c r="R7" s="44" t="str">
        <f t="shared" si="0"/>
        <v/>
      </c>
      <c r="S7" s="44" t="str">
        <f t="shared" si="1"/>
        <v/>
      </c>
      <c r="T7" s="44" t="str">
        <f t="shared" si="2"/>
        <v/>
      </c>
      <c r="U7" s="44" t="str">
        <f t="shared" si="3"/>
        <v/>
      </c>
      <c r="V7" s="44" t="str">
        <f t="shared" si="4"/>
        <v/>
      </c>
      <c r="W7" s="44" t="str">
        <f t="shared" si="5"/>
        <v/>
      </c>
      <c r="X7" s="44" t="str">
        <f t="shared" si="6"/>
        <v/>
      </c>
      <c r="Y7" s="44" t="str">
        <f t="shared" si="7"/>
        <v/>
      </c>
      <c r="Z7" s="44" t="str">
        <f t="shared" si="8"/>
        <v/>
      </c>
      <c r="AA7" s="44" t="str">
        <f t="shared" si="9"/>
        <v/>
      </c>
    </row>
    <row r="8" spans="2:27" x14ac:dyDescent="0.25">
      <c r="B8" s="27">
        <v>3</v>
      </c>
      <c r="C8" s="7" t="str">
        <f>namen!C4</f>
        <v>Koby</v>
      </c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4" t="str">
        <f t="shared" si="10"/>
        <v/>
      </c>
      <c r="Q8" s="44" t="str">
        <f t="shared" si="11"/>
        <v/>
      </c>
      <c r="R8" s="44" t="str">
        <f t="shared" si="0"/>
        <v/>
      </c>
      <c r="S8" s="44" t="str">
        <f t="shared" si="1"/>
        <v/>
      </c>
      <c r="T8" s="44" t="str">
        <f t="shared" si="2"/>
        <v/>
      </c>
      <c r="U8" s="44" t="str">
        <f t="shared" si="3"/>
        <v/>
      </c>
      <c r="V8" s="44" t="str">
        <f t="shared" si="4"/>
        <v/>
      </c>
      <c r="W8" s="44" t="str">
        <f t="shared" si="5"/>
        <v/>
      </c>
      <c r="X8" s="44" t="str">
        <f t="shared" si="6"/>
        <v/>
      </c>
      <c r="Y8" s="44" t="str">
        <f t="shared" si="7"/>
        <v/>
      </c>
      <c r="Z8" s="44" t="str">
        <f t="shared" si="8"/>
        <v/>
      </c>
      <c r="AA8" s="44" t="str">
        <f t="shared" si="9"/>
        <v/>
      </c>
    </row>
    <row r="9" spans="2:27" x14ac:dyDescent="0.25">
      <c r="B9" s="27">
        <v>4</v>
      </c>
      <c r="C9" s="7" t="str">
        <f>namen!C5</f>
        <v>Nico</v>
      </c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4" t="str">
        <f t="shared" si="10"/>
        <v/>
      </c>
      <c r="Q9" s="44" t="str">
        <f t="shared" si="11"/>
        <v/>
      </c>
      <c r="R9" s="44" t="str">
        <f t="shared" si="0"/>
        <v/>
      </c>
      <c r="S9" s="44" t="str">
        <f t="shared" si="1"/>
        <v/>
      </c>
      <c r="T9" s="44" t="str">
        <f t="shared" si="2"/>
        <v/>
      </c>
      <c r="U9" s="44" t="str">
        <f t="shared" si="3"/>
        <v/>
      </c>
      <c r="V9" s="44" t="str">
        <f t="shared" si="4"/>
        <v/>
      </c>
      <c r="W9" s="44" t="str">
        <f t="shared" si="5"/>
        <v/>
      </c>
      <c r="X9" s="44" t="str">
        <f t="shared" si="6"/>
        <v/>
      </c>
      <c r="Y9" s="44" t="str">
        <f t="shared" si="7"/>
        <v/>
      </c>
      <c r="Z9" s="44" t="str">
        <f t="shared" si="8"/>
        <v/>
      </c>
      <c r="AA9" s="44" t="str">
        <f t="shared" si="9"/>
        <v/>
      </c>
    </row>
    <row r="10" spans="2:27" x14ac:dyDescent="0.25">
      <c r="B10" s="27">
        <v>5</v>
      </c>
      <c r="C10" s="7" t="str">
        <f>namen!C6</f>
        <v>Lucas</v>
      </c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4" t="str">
        <f t="shared" si="10"/>
        <v/>
      </c>
      <c r="Q10" s="44" t="str">
        <f t="shared" si="11"/>
        <v/>
      </c>
      <c r="R10" s="44" t="str">
        <f t="shared" si="0"/>
        <v/>
      </c>
      <c r="S10" s="44" t="str">
        <f t="shared" si="1"/>
        <v/>
      </c>
      <c r="T10" s="44" t="str">
        <f t="shared" si="2"/>
        <v/>
      </c>
      <c r="U10" s="44" t="str">
        <f t="shared" si="3"/>
        <v/>
      </c>
      <c r="V10" s="44" t="str">
        <f t="shared" si="4"/>
        <v/>
      </c>
      <c r="W10" s="44" t="str">
        <f t="shared" si="5"/>
        <v/>
      </c>
      <c r="X10" s="44" t="str">
        <f t="shared" si="6"/>
        <v/>
      </c>
      <c r="Y10" s="44" t="str">
        <f t="shared" si="7"/>
        <v/>
      </c>
      <c r="Z10" s="44" t="str">
        <f t="shared" si="8"/>
        <v/>
      </c>
      <c r="AA10" s="44" t="str">
        <f t="shared" si="9"/>
        <v/>
      </c>
    </row>
    <row r="11" spans="2:27" x14ac:dyDescent="0.25">
      <c r="B11" s="27">
        <v>6</v>
      </c>
      <c r="C11" s="7" t="str">
        <f>namen!C7</f>
        <v>Gerard</v>
      </c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4" t="str">
        <f t="shared" si="10"/>
        <v/>
      </c>
      <c r="Q11" s="44" t="str">
        <f t="shared" si="11"/>
        <v/>
      </c>
      <c r="R11" s="44" t="str">
        <f t="shared" si="0"/>
        <v/>
      </c>
      <c r="S11" s="44" t="str">
        <f t="shared" si="1"/>
        <v/>
      </c>
      <c r="T11" s="44" t="str">
        <f t="shared" si="2"/>
        <v/>
      </c>
      <c r="U11" s="44" t="str">
        <f t="shared" si="3"/>
        <v/>
      </c>
      <c r="V11" s="44" t="str">
        <f t="shared" si="4"/>
        <v/>
      </c>
      <c r="W11" s="44" t="str">
        <f t="shared" si="5"/>
        <v/>
      </c>
      <c r="X11" s="44" t="str">
        <f t="shared" si="6"/>
        <v/>
      </c>
      <c r="Y11" s="44" t="str">
        <f t="shared" si="7"/>
        <v/>
      </c>
      <c r="Z11" s="44" t="str">
        <f t="shared" si="8"/>
        <v/>
      </c>
      <c r="AA11" s="44" t="str">
        <f t="shared" si="9"/>
        <v/>
      </c>
    </row>
    <row r="12" spans="2:27" x14ac:dyDescent="0.25">
      <c r="B12" s="27">
        <v>7</v>
      </c>
      <c r="C12" s="7" t="str">
        <f>namen!C8</f>
        <v>Rob</v>
      </c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4" t="str">
        <f t="shared" si="10"/>
        <v/>
      </c>
      <c r="Q12" s="44" t="str">
        <f t="shared" si="11"/>
        <v/>
      </c>
      <c r="R12" s="44" t="str">
        <f t="shared" si="0"/>
        <v/>
      </c>
      <c r="S12" s="44" t="str">
        <f t="shared" si="1"/>
        <v/>
      </c>
      <c r="T12" s="44" t="str">
        <f t="shared" si="2"/>
        <v/>
      </c>
      <c r="U12" s="44" t="str">
        <f t="shared" si="3"/>
        <v/>
      </c>
      <c r="V12" s="44" t="str">
        <f t="shared" si="4"/>
        <v/>
      </c>
      <c r="W12" s="44" t="str">
        <f t="shared" si="5"/>
        <v/>
      </c>
      <c r="X12" s="44" t="str">
        <f t="shared" si="6"/>
        <v/>
      </c>
      <c r="Y12" s="44" t="str">
        <f t="shared" si="7"/>
        <v/>
      </c>
      <c r="Z12" s="44" t="str">
        <f t="shared" si="8"/>
        <v/>
      </c>
      <c r="AA12" s="44" t="str">
        <f t="shared" si="9"/>
        <v/>
      </c>
    </row>
    <row r="13" spans="2:27" x14ac:dyDescent="0.25">
      <c r="B13" s="27">
        <v>8</v>
      </c>
      <c r="C13" s="7" t="str">
        <f>namen!C9</f>
        <v>Thomas</v>
      </c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4" t="str">
        <f t="shared" si="10"/>
        <v/>
      </c>
      <c r="Q13" s="44" t="str">
        <f t="shared" si="11"/>
        <v/>
      </c>
      <c r="R13" s="44" t="str">
        <f t="shared" si="0"/>
        <v/>
      </c>
      <c r="S13" s="44" t="str">
        <f t="shared" si="1"/>
        <v/>
      </c>
      <c r="T13" s="44" t="str">
        <f t="shared" si="2"/>
        <v/>
      </c>
      <c r="U13" s="44" t="str">
        <f t="shared" si="3"/>
        <v/>
      </c>
      <c r="V13" s="44" t="str">
        <f t="shared" si="4"/>
        <v/>
      </c>
      <c r="W13" s="44" t="str">
        <f t="shared" si="5"/>
        <v/>
      </c>
      <c r="X13" s="44" t="str">
        <f t="shared" si="6"/>
        <v/>
      </c>
      <c r="Y13" s="44" t="str">
        <f t="shared" si="7"/>
        <v/>
      </c>
      <c r="Z13" s="44" t="str">
        <f t="shared" si="8"/>
        <v/>
      </c>
      <c r="AA13" s="44" t="str">
        <f t="shared" si="9"/>
        <v/>
      </c>
    </row>
    <row r="14" spans="2:27" x14ac:dyDescent="0.25">
      <c r="B14" s="27">
        <v>9</v>
      </c>
      <c r="C14" s="7" t="str">
        <f>namen!C10</f>
        <v>Piet</v>
      </c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4" t="str">
        <f t="shared" si="10"/>
        <v/>
      </c>
      <c r="Q14" s="44" t="str">
        <f t="shared" si="11"/>
        <v/>
      </c>
      <c r="R14" s="44" t="str">
        <f t="shared" si="0"/>
        <v/>
      </c>
      <c r="S14" s="44" t="str">
        <f t="shared" si="1"/>
        <v/>
      </c>
      <c r="T14" s="44" t="str">
        <f t="shared" si="2"/>
        <v/>
      </c>
      <c r="U14" s="44" t="str">
        <f t="shared" si="3"/>
        <v/>
      </c>
      <c r="V14" s="44" t="str">
        <f t="shared" si="4"/>
        <v/>
      </c>
      <c r="W14" s="44" t="str">
        <f t="shared" si="5"/>
        <v/>
      </c>
      <c r="X14" s="44" t="str">
        <f t="shared" si="6"/>
        <v/>
      </c>
      <c r="Y14" s="44" t="str">
        <f t="shared" si="7"/>
        <v/>
      </c>
      <c r="Z14" s="44" t="str">
        <f t="shared" si="8"/>
        <v/>
      </c>
      <c r="AA14" s="44" t="str">
        <f t="shared" si="9"/>
        <v/>
      </c>
    </row>
    <row r="15" spans="2:27" x14ac:dyDescent="0.25">
      <c r="B15" s="27">
        <v>10</v>
      </c>
      <c r="C15" s="7" t="str">
        <f>namen!C11</f>
        <v>Johan</v>
      </c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4" t="str">
        <f t="shared" si="10"/>
        <v/>
      </c>
      <c r="Q15" s="44" t="str">
        <f t="shared" si="11"/>
        <v/>
      </c>
      <c r="R15" s="44" t="str">
        <f t="shared" si="0"/>
        <v/>
      </c>
      <c r="S15" s="44" t="str">
        <f t="shared" si="1"/>
        <v/>
      </c>
      <c r="T15" s="44" t="str">
        <f t="shared" si="2"/>
        <v/>
      </c>
      <c r="U15" s="44" t="str">
        <f t="shared" si="3"/>
        <v/>
      </c>
      <c r="V15" s="44" t="str">
        <f t="shared" si="4"/>
        <v/>
      </c>
      <c r="W15" s="44" t="str">
        <f t="shared" si="5"/>
        <v/>
      </c>
      <c r="X15" s="44" t="str">
        <f t="shared" si="6"/>
        <v/>
      </c>
      <c r="Y15" s="44" t="str">
        <f t="shared" si="7"/>
        <v/>
      </c>
      <c r="Z15" s="44" t="str">
        <f t="shared" si="8"/>
        <v/>
      </c>
      <c r="AA15" s="44" t="str">
        <f t="shared" si="9"/>
        <v/>
      </c>
    </row>
    <row r="16" spans="2:27" x14ac:dyDescent="0.25">
      <c r="B16" s="27">
        <v>11</v>
      </c>
      <c r="C16" s="7">
        <f>namen!C12</f>
        <v>0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4" t="str">
        <f t="shared" si="10"/>
        <v/>
      </c>
      <c r="Q16" s="44" t="str">
        <f t="shared" si="11"/>
        <v/>
      </c>
      <c r="R16" s="44" t="str">
        <f t="shared" si="0"/>
        <v/>
      </c>
      <c r="S16" s="44" t="str">
        <f t="shared" si="1"/>
        <v/>
      </c>
      <c r="T16" s="44" t="str">
        <f t="shared" si="2"/>
        <v/>
      </c>
      <c r="U16" s="44" t="str">
        <f t="shared" si="3"/>
        <v/>
      </c>
      <c r="V16" s="44" t="str">
        <f t="shared" si="4"/>
        <v/>
      </c>
      <c r="W16" s="44" t="str">
        <f t="shared" si="5"/>
        <v/>
      </c>
      <c r="X16" s="44" t="str">
        <f t="shared" si="6"/>
        <v/>
      </c>
      <c r="Y16" s="44" t="str">
        <f t="shared" si="7"/>
        <v/>
      </c>
      <c r="Z16" s="44" t="str">
        <f t="shared" si="8"/>
        <v/>
      </c>
      <c r="AA16" s="44" t="str">
        <f t="shared" si="9"/>
        <v/>
      </c>
    </row>
    <row r="17" spans="2:27" x14ac:dyDescent="0.25">
      <c r="B17" s="27">
        <v>12</v>
      </c>
      <c r="C17" s="7">
        <f>namen!C13</f>
        <v>0</v>
      </c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4" t="str">
        <f t="shared" si="10"/>
        <v/>
      </c>
      <c r="Q17" s="44" t="str">
        <f t="shared" si="11"/>
        <v/>
      </c>
      <c r="R17" s="44" t="str">
        <f t="shared" si="0"/>
        <v/>
      </c>
      <c r="S17" s="44" t="str">
        <f t="shared" si="1"/>
        <v/>
      </c>
      <c r="T17" s="44" t="str">
        <f t="shared" si="2"/>
        <v/>
      </c>
      <c r="U17" s="44" t="str">
        <f t="shared" si="3"/>
        <v/>
      </c>
      <c r="V17" s="44" t="str">
        <f t="shared" si="4"/>
        <v/>
      </c>
      <c r="W17" s="44" t="str">
        <f t="shared" si="5"/>
        <v/>
      </c>
      <c r="X17" s="44" t="str">
        <f t="shared" si="6"/>
        <v/>
      </c>
      <c r="Y17" s="44" t="str">
        <f t="shared" si="7"/>
        <v/>
      </c>
      <c r="Z17" s="44" t="str">
        <f t="shared" si="8"/>
        <v/>
      </c>
      <c r="AA17" s="44" t="str">
        <f t="shared" si="9"/>
        <v/>
      </c>
    </row>
    <row r="18" spans="2:27" x14ac:dyDescent="0.25">
      <c r="B18" s="27">
        <v>13</v>
      </c>
      <c r="C18" s="7">
        <f>namen!C14</f>
        <v>0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4" t="str">
        <f t="shared" si="10"/>
        <v/>
      </c>
      <c r="Q18" s="44" t="str">
        <f t="shared" si="11"/>
        <v/>
      </c>
      <c r="R18" s="44" t="str">
        <f t="shared" si="0"/>
        <v/>
      </c>
      <c r="S18" s="44" t="str">
        <f t="shared" si="1"/>
        <v/>
      </c>
      <c r="T18" s="44" t="str">
        <f t="shared" si="2"/>
        <v/>
      </c>
      <c r="U18" s="44" t="str">
        <f t="shared" si="3"/>
        <v/>
      </c>
      <c r="V18" s="44" t="str">
        <f t="shared" si="4"/>
        <v/>
      </c>
      <c r="W18" s="44" t="str">
        <f t="shared" si="5"/>
        <v/>
      </c>
      <c r="X18" s="44" t="str">
        <f t="shared" si="6"/>
        <v/>
      </c>
      <c r="Y18" s="44" t="str">
        <f t="shared" si="7"/>
        <v/>
      </c>
      <c r="Z18" s="44" t="str">
        <f t="shared" si="8"/>
        <v/>
      </c>
      <c r="AA18" s="44" t="str">
        <f t="shared" si="9"/>
        <v/>
      </c>
    </row>
    <row r="19" spans="2:27" x14ac:dyDescent="0.25">
      <c r="B19" s="27">
        <v>14</v>
      </c>
      <c r="C19" s="7">
        <f>namen!C15</f>
        <v>0</v>
      </c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4" t="str">
        <f t="shared" si="10"/>
        <v/>
      </c>
      <c r="Q19" s="44" t="str">
        <f t="shared" si="11"/>
        <v/>
      </c>
      <c r="R19" s="44" t="str">
        <f t="shared" si="0"/>
        <v/>
      </c>
      <c r="S19" s="44" t="str">
        <f t="shared" si="1"/>
        <v/>
      </c>
      <c r="T19" s="44" t="str">
        <f t="shared" si="2"/>
        <v/>
      </c>
      <c r="U19" s="44" t="str">
        <f t="shared" si="3"/>
        <v/>
      </c>
      <c r="V19" s="44" t="str">
        <f t="shared" si="4"/>
        <v/>
      </c>
      <c r="W19" s="44" t="str">
        <f t="shared" si="5"/>
        <v/>
      </c>
      <c r="X19" s="44" t="str">
        <f t="shared" si="6"/>
        <v/>
      </c>
      <c r="Y19" s="44" t="str">
        <f t="shared" si="7"/>
        <v/>
      </c>
      <c r="Z19" s="44" t="str">
        <f t="shared" si="8"/>
        <v/>
      </c>
      <c r="AA19" s="44" t="str">
        <f t="shared" si="9"/>
        <v/>
      </c>
    </row>
    <row r="20" spans="2:27" x14ac:dyDescent="0.25">
      <c r="B20" s="27">
        <v>15</v>
      </c>
      <c r="C20" s="7">
        <f>namen!C16</f>
        <v>0</v>
      </c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4" t="str">
        <f t="shared" si="10"/>
        <v/>
      </c>
      <c r="Q20" s="44" t="str">
        <f t="shared" si="11"/>
        <v/>
      </c>
      <c r="R20" s="44" t="str">
        <f t="shared" si="0"/>
        <v/>
      </c>
      <c r="S20" s="44" t="str">
        <f t="shared" si="1"/>
        <v/>
      </c>
      <c r="T20" s="44" t="str">
        <f t="shared" si="2"/>
        <v/>
      </c>
      <c r="U20" s="44" t="str">
        <f t="shared" si="3"/>
        <v/>
      </c>
      <c r="V20" s="44" t="str">
        <f t="shared" si="4"/>
        <v/>
      </c>
      <c r="W20" s="44" t="str">
        <f t="shared" si="5"/>
        <v/>
      </c>
      <c r="X20" s="44" t="str">
        <f t="shared" si="6"/>
        <v/>
      </c>
      <c r="Y20" s="44" t="str">
        <f t="shared" si="7"/>
        <v/>
      </c>
      <c r="Z20" s="44" t="str">
        <f t="shared" si="8"/>
        <v/>
      </c>
      <c r="AA20" s="44" t="str">
        <f t="shared" si="9"/>
        <v/>
      </c>
    </row>
    <row r="21" spans="2:27" x14ac:dyDescent="0.25">
      <c r="B21" s="27">
        <v>16</v>
      </c>
      <c r="C21" s="7">
        <f>namen!C17</f>
        <v>0</v>
      </c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4" t="str">
        <f t="shared" si="10"/>
        <v/>
      </c>
      <c r="Q21" s="44" t="str">
        <f t="shared" si="11"/>
        <v/>
      </c>
      <c r="R21" s="44" t="str">
        <f t="shared" si="0"/>
        <v/>
      </c>
      <c r="S21" s="44" t="str">
        <f t="shared" si="1"/>
        <v/>
      </c>
      <c r="T21" s="44" t="str">
        <f t="shared" si="2"/>
        <v/>
      </c>
      <c r="U21" s="44" t="str">
        <f t="shared" si="3"/>
        <v/>
      </c>
      <c r="V21" s="44" t="str">
        <f t="shared" si="4"/>
        <v/>
      </c>
      <c r="W21" s="44" t="str">
        <f t="shared" si="5"/>
        <v/>
      </c>
      <c r="X21" s="44" t="str">
        <f t="shared" si="6"/>
        <v/>
      </c>
      <c r="Y21" s="44" t="str">
        <f t="shared" si="7"/>
        <v/>
      </c>
      <c r="Z21" s="44" t="str">
        <f t="shared" si="8"/>
        <v/>
      </c>
      <c r="AA21" s="44" t="str">
        <f t="shared" si="9"/>
        <v/>
      </c>
    </row>
    <row r="22" spans="2:27" x14ac:dyDescent="0.25">
      <c r="B22" s="27">
        <v>17</v>
      </c>
      <c r="C22" s="7">
        <f>namen!C18</f>
        <v>0</v>
      </c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4" t="str">
        <f t="shared" si="10"/>
        <v/>
      </c>
      <c r="Q22" s="44" t="str">
        <f t="shared" si="11"/>
        <v/>
      </c>
      <c r="R22" s="44" t="str">
        <f t="shared" si="0"/>
        <v/>
      </c>
      <c r="S22" s="44" t="str">
        <f t="shared" si="1"/>
        <v/>
      </c>
      <c r="T22" s="44" t="str">
        <f t="shared" si="2"/>
        <v/>
      </c>
      <c r="U22" s="44" t="str">
        <f t="shared" si="3"/>
        <v/>
      </c>
      <c r="V22" s="44" t="str">
        <f t="shared" si="4"/>
        <v/>
      </c>
      <c r="W22" s="44" t="str">
        <f t="shared" si="5"/>
        <v/>
      </c>
      <c r="X22" s="44" t="str">
        <f t="shared" si="6"/>
        <v/>
      </c>
      <c r="Y22" s="44" t="str">
        <f t="shared" si="7"/>
        <v/>
      </c>
      <c r="Z22" s="44" t="str">
        <f t="shared" si="8"/>
        <v/>
      </c>
      <c r="AA22" s="44" t="str">
        <f t="shared" si="9"/>
        <v/>
      </c>
    </row>
    <row r="23" spans="2:27" x14ac:dyDescent="0.25">
      <c r="B23" s="27">
        <v>18</v>
      </c>
      <c r="C23" s="7">
        <f>namen!C19</f>
        <v>0</v>
      </c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4" t="str">
        <f t="shared" si="10"/>
        <v/>
      </c>
      <c r="Q23" s="44" t="str">
        <f t="shared" si="11"/>
        <v/>
      </c>
      <c r="R23" s="44" t="str">
        <f t="shared" si="0"/>
        <v/>
      </c>
      <c r="S23" s="44" t="str">
        <f t="shared" si="1"/>
        <v/>
      </c>
      <c r="T23" s="44" t="str">
        <f t="shared" si="2"/>
        <v/>
      </c>
      <c r="U23" s="44" t="str">
        <f t="shared" si="3"/>
        <v/>
      </c>
      <c r="V23" s="44" t="str">
        <f t="shared" si="4"/>
        <v/>
      </c>
      <c r="W23" s="44" t="str">
        <f t="shared" si="5"/>
        <v/>
      </c>
      <c r="X23" s="44" t="str">
        <f t="shared" si="6"/>
        <v/>
      </c>
      <c r="Y23" s="44" t="str">
        <f t="shared" si="7"/>
        <v/>
      </c>
      <c r="Z23" s="44" t="str">
        <f t="shared" si="8"/>
        <v/>
      </c>
      <c r="AA23" s="44" t="str">
        <f t="shared" si="9"/>
        <v/>
      </c>
    </row>
    <row r="24" spans="2:27" x14ac:dyDescent="0.25">
      <c r="B24" s="27">
        <v>19</v>
      </c>
      <c r="C24" s="7">
        <f>namen!C20</f>
        <v>0</v>
      </c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4" t="str">
        <f t="shared" si="10"/>
        <v/>
      </c>
      <c r="Q24" s="44" t="str">
        <f t="shared" si="11"/>
        <v/>
      </c>
      <c r="R24" s="44" t="str">
        <f t="shared" si="0"/>
        <v/>
      </c>
      <c r="S24" s="44" t="str">
        <f t="shared" si="1"/>
        <v/>
      </c>
      <c r="T24" s="44" t="str">
        <f t="shared" si="2"/>
        <v/>
      </c>
      <c r="U24" s="44" t="str">
        <f t="shared" si="3"/>
        <v/>
      </c>
      <c r="V24" s="44" t="str">
        <f t="shared" si="4"/>
        <v/>
      </c>
      <c r="W24" s="44" t="str">
        <f t="shared" si="5"/>
        <v/>
      </c>
      <c r="X24" s="44" t="str">
        <f t="shared" si="6"/>
        <v/>
      </c>
      <c r="Y24" s="44" t="str">
        <f t="shared" si="7"/>
        <v/>
      </c>
      <c r="Z24" s="44" t="str">
        <f t="shared" si="8"/>
        <v/>
      </c>
      <c r="AA24" s="44" t="str">
        <f t="shared" si="9"/>
        <v/>
      </c>
    </row>
    <row r="25" spans="2:27" x14ac:dyDescent="0.25">
      <c r="B25" s="27">
        <v>20</v>
      </c>
      <c r="C25" s="7">
        <f>namen!C21</f>
        <v>0</v>
      </c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4" t="str">
        <f t="shared" si="10"/>
        <v/>
      </c>
      <c r="Q25" s="44" t="str">
        <f t="shared" si="11"/>
        <v/>
      </c>
      <c r="R25" s="44" t="str">
        <f t="shared" si="0"/>
        <v/>
      </c>
      <c r="S25" s="44" t="str">
        <f t="shared" si="1"/>
        <v/>
      </c>
      <c r="T25" s="44" t="str">
        <f t="shared" si="2"/>
        <v/>
      </c>
      <c r="U25" s="44" t="str">
        <f t="shared" si="3"/>
        <v/>
      </c>
      <c r="V25" s="44" t="str">
        <f t="shared" si="4"/>
        <v/>
      </c>
      <c r="W25" s="44" t="str">
        <f t="shared" si="5"/>
        <v/>
      </c>
      <c r="X25" s="44" t="str">
        <f t="shared" si="6"/>
        <v/>
      </c>
      <c r="Y25" s="44" t="str">
        <f t="shared" si="7"/>
        <v/>
      </c>
      <c r="Z25" s="44" t="str">
        <f t="shared" si="8"/>
        <v/>
      </c>
      <c r="AA25" s="44" t="str">
        <f t="shared" si="9"/>
        <v/>
      </c>
    </row>
    <row r="26" spans="2:27" x14ac:dyDescent="0.25">
      <c r="B26" s="27">
        <v>21</v>
      </c>
      <c r="C26" s="7">
        <f>namen!C22</f>
        <v>0</v>
      </c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4" t="str">
        <f t="shared" si="10"/>
        <v/>
      </c>
      <c r="Q26" s="44" t="str">
        <f t="shared" si="11"/>
        <v/>
      </c>
      <c r="R26" s="44" t="str">
        <f t="shared" si="0"/>
        <v/>
      </c>
      <c r="S26" s="44" t="str">
        <f t="shared" si="1"/>
        <v/>
      </c>
      <c r="T26" s="44" t="str">
        <f t="shared" si="2"/>
        <v/>
      </c>
      <c r="U26" s="44" t="str">
        <f t="shared" si="3"/>
        <v/>
      </c>
      <c r="V26" s="44" t="str">
        <f t="shared" si="4"/>
        <v/>
      </c>
      <c r="W26" s="44" t="str">
        <f t="shared" si="5"/>
        <v/>
      </c>
      <c r="X26" s="44" t="str">
        <f t="shared" si="6"/>
        <v/>
      </c>
      <c r="Y26" s="44" t="str">
        <f t="shared" si="7"/>
        <v/>
      </c>
      <c r="Z26" s="44" t="str">
        <f t="shared" si="8"/>
        <v/>
      </c>
      <c r="AA26" s="44" t="str">
        <f t="shared" si="9"/>
        <v/>
      </c>
    </row>
    <row r="27" spans="2:27" x14ac:dyDescent="0.25">
      <c r="B27" s="27">
        <v>22</v>
      </c>
      <c r="C27" s="7">
        <f>namen!C23</f>
        <v>0</v>
      </c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4" t="str">
        <f t="shared" si="10"/>
        <v/>
      </c>
      <c r="Q27" s="44" t="str">
        <f t="shared" si="11"/>
        <v/>
      </c>
      <c r="R27" s="44" t="str">
        <f t="shared" si="0"/>
        <v/>
      </c>
      <c r="S27" s="44" t="str">
        <f t="shared" si="1"/>
        <v/>
      </c>
      <c r="T27" s="44" t="str">
        <f t="shared" si="2"/>
        <v/>
      </c>
      <c r="U27" s="44" t="str">
        <f t="shared" si="3"/>
        <v/>
      </c>
      <c r="V27" s="44" t="str">
        <f t="shared" si="4"/>
        <v/>
      </c>
      <c r="W27" s="44" t="str">
        <f t="shared" si="5"/>
        <v/>
      </c>
      <c r="X27" s="44" t="str">
        <f t="shared" si="6"/>
        <v/>
      </c>
      <c r="Y27" s="44" t="str">
        <f t="shared" si="7"/>
        <v/>
      </c>
      <c r="Z27" s="44" t="str">
        <f t="shared" si="8"/>
        <v/>
      </c>
      <c r="AA27" s="44" t="str">
        <f t="shared" si="9"/>
        <v/>
      </c>
    </row>
    <row r="28" spans="2:27" x14ac:dyDescent="0.25">
      <c r="B28" s="27">
        <v>23</v>
      </c>
      <c r="C28" s="7">
        <f>namen!C24</f>
        <v>0</v>
      </c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4" t="str">
        <f t="shared" si="10"/>
        <v/>
      </c>
      <c r="Q28" s="44" t="str">
        <f t="shared" si="11"/>
        <v/>
      </c>
      <c r="R28" s="44" t="str">
        <f t="shared" si="0"/>
        <v/>
      </c>
      <c r="S28" s="44" t="str">
        <f t="shared" si="1"/>
        <v/>
      </c>
      <c r="T28" s="44" t="str">
        <f t="shared" si="2"/>
        <v/>
      </c>
      <c r="U28" s="44" t="str">
        <f t="shared" si="3"/>
        <v/>
      </c>
      <c r="V28" s="44" t="str">
        <f t="shared" si="4"/>
        <v/>
      </c>
      <c r="W28" s="44" t="str">
        <f t="shared" si="5"/>
        <v/>
      </c>
      <c r="X28" s="44" t="str">
        <f t="shared" si="6"/>
        <v/>
      </c>
      <c r="Y28" s="44" t="str">
        <f t="shared" si="7"/>
        <v/>
      </c>
      <c r="Z28" s="44" t="str">
        <f t="shared" si="8"/>
        <v/>
      </c>
      <c r="AA28" s="44" t="str">
        <f t="shared" si="9"/>
        <v/>
      </c>
    </row>
    <row r="29" spans="2:27" x14ac:dyDescent="0.25">
      <c r="B29" s="27">
        <v>24</v>
      </c>
      <c r="C29" s="7">
        <f>namen!C25</f>
        <v>0</v>
      </c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4" t="str">
        <f t="shared" si="10"/>
        <v/>
      </c>
      <c r="Q29" s="44" t="str">
        <f t="shared" si="11"/>
        <v/>
      </c>
      <c r="R29" s="44" t="str">
        <f t="shared" si="0"/>
        <v/>
      </c>
      <c r="S29" s="44" t="str">
        <f t="shared" si="1"/>
        <v/>
      </c>
      <c r="T29" s="44" t="str">
        <f t="shared" si="2"/>
        <v/>
      </c>
      <c r="U29" s="44" t="str">
        <f t="shared" si="3"/>
        <v/>
      </c>
      <c r="V29" s="44" t="str">
        <f t="shared" si="4"/>
        <v/>
      </c>
      <c r="W29" s="44" t="str">
        <f t="shared" si="5"/>
        <v/>
      </c>
      <c r="X29" s="44" t="str">
        <f t="shared" si="6"/>
        <v/>
      </c>
      <c r="Y29" s="44" t="str">
        <f t="shared" si="7"/>
        <v/>
      </c>
      <c r="Z29" s="44" t="str">
        <f t="shared" si="8"/>
        <v/>
      </c>
      <c r="AA29" s="44" t="str">
        <f t="shared" si="9"/>
        <v/>
      </c>
    </row>
    <row r="30" spans="2:27" x14ac:dyDescent="0.25">
      <c r="B30" s="27">
        <v>25</v>
      </c>
      <c r="C30" s="7">
        <f>namen!C26</f>
        <v>0</v>
      </c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4" t="str">
        <f t="shared" si="10"/>
        <v/>
      </c>
      <c r="Q30" s="44" t="str">
        <f t="shared" si="11"/>
        <v/>
      </c>
      <c r="R30" s="44" t="str">
        <f t="shared" si="0"/>
        <v/>
      </c>
      <c r="S30" s="44" t="str">
        <f t="shared" si="1"/>
        <v/>
      </c>
      <c r="T30" s="44" t="str">
        <f t="shared" si="2"/>
        <v/>
      </c>
      <c r="U30" s="44" t="str">
        <f t="shared" si="3"/>
        <v/>
      </c>
      <c r="V30" s="44" t="str">
        <f t="shared" si="4"/>
        <v/>
      </c>
      <c r="W30" s="44" t="str">
        <f t="shared" si="5"/>
        <v/>
      </c>
      <c r="X30" s="44" t="str">
        <f t="shared" si="6"/>
        <v/>
      </c>
      <c r="Y30" s="44" t="str">
        <f t="shared" si="7"/>
        <v/>
      </c>
      <c r="Z30" s="44" t="str">
        <f t="shared" si="8"/>
        <v/>
      </c>
      <c r="AA30" s="44" t="str">
        <f t="shared" si="9"/>
        <v/>
      </c>
    </row>
    <row r="31" spans="2:27" x14ac:dyDescent="0.25">
      <c r="B31" s="27">
        <v>26</v>
      </c>
      <c r="C31" s="7">
        <f>namen!C27</f>
        <v>0</v>
      </c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4" t="str">
        <f t="shared" si="10"/>
        <v/>
      </c>
      <c r="Q31" s="44" t="str">
        <f t="shared" si="11"/>
        <v/>
      </c>
      <c r="R31" s="44" t="str">
        <f t="shared" si="0"/>
        <v/>
      </c>
      <c r="S31" s="44" t="str">
        <f t="shared" si="1"/>
        <v/>
      </c>
      <c r="T31" s="44" t="str">
        <f t="shared" si="2"/>
        <v/>
      </c>
      <c r="U31" s="44" t="str">
        <f t="shared" si="3"/>
        <v/>
      </c>
      <c r="V31" s="44" t="str">
        <f t="shared" si="4"/>
        <v/>
      </c>
      <c r="W31" s="44" t="str">
        <f t="shared" si="5"/>
        <v/>
      </c>
      <c r="X31" s="44" t="str">
        <f t="shared" si="6"/>
        <v/>
      </c>
      <c r="Y31" s="44" t="str">
        <f t="shared" si="7"/>
        <v/>
      </c>
      <c r="Z31" s="44" t="str">
        <f t="shared" si="8"/>
        <v/>
      </c>
      <c r="AA31" s="44" t="str">
        <f t="shared" si="9"/>
        <v/>
      </c>
    </row>
    <row r="32" spans="2:27" x14ac:dyDescent="0.25">
      <c r="B32" s="27">
        <v>27</v>
      </c>
      <c r="C32" s="7">
        <f>namen!C28</f>
        <v>0</v>
      </c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4" t="str">
        <f t="shared" si="10"/>
        <v/>
      </c>
      <c r="Q32" s="44" t="str">
        <f t="shared" si="11"/>
        <v/>
      </c>
      <c r="R32" s="44" t="str">
        <f t="shared" si="0"/>
        <v/>
      </c>
      <c r="S32" s="44" t="str">
        <f t="shared" si="1"/>
        <v/>
      </c>
      <c r="T32" s="44" t="str">
        <f t="shared" si="2"/>
        <v/>
      </c>
      <c r="U32" s="44" t="str">
        <f t="shared" si="3"/>
        <v/>
      </c>
      <c r="V32" s="44" t="str">
        <f t="shared" si="4"/>
        <v/>
      </c>
      <c r="W32" s="44" t="str">
        <f t="shared" si="5"/>
        <v/>
      </c>
      <c r="X32" s="44" t="str">
        <f t="shared" si="6"/>
        <v/>
      </c>
      <c r="Y32" s="44" t="str">
        <f t="shared" si="7"/>
        <v/>
      </c>
      <c r="Z32" s="44" t="str">
        <f t="shared" si="8"/>
        <v/>
      </c>
      <c r="AA32" s="44" t="str">
        <f t="shared" si="9"/>
        <v/>
      </c>
    </row>
    <row r="33" spans="2:27" x14ac:dyDescent="0.25">
      <c r="B33" s="27">
        <v>28</v>
      </c>
      <c r="C33" s="7">
        <f>namen!C29</f>
        <v>0</v>
      </c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4" t="str">
        <f t="shared" si="10"/>
        <v/>
      </c>
      <c r="Q33" s="44" t="str">
        <f t="shared" si="11"/>
        <v/>
      </c>
      <c r="R33" s="44" t="str">
        <f t="shared" si="0"/>
        <v/>
      </c>
      <c r="S33" s="44" t="str">
        <f t="shared" si="1"/>
        <v/>
      </c>
      <c r="T33" s="44" t="str">
        <f t="shared" si="2"/>
        <v/>
      </c>
      <c r="U33" s="44" t="str">
        <f t="shared" si="3"/>
        <v/>
      </c>
      <c r="V33" s="44" t="str">
        <f t="shared" si="4"/>
        <v/>
      </c>
      <c r="W33" s="44" t="str">
        <f t="shared" si="5"/>
        <v/>
      </c>
      <c r="X33" s="44" t="str">
        <f t="shared" si="6"/>
        <v/>
      </c>
      <c r="Y33" s="44" t="str">
        <f t="shared" si="7"/>
        <v/>
      </c>
      <c r="Z33" s="44" t="str">
        <f t="shared" si="8"/>
        <v/>
      </c>
      <c r="AA33" s="44" t="str">
        <f t="shared" si="9"/>
        <v/>
      </c>
    </row>
    <row r="34" spans="2:27" x14ac:dyDescent="0.25">
      <c r="B34" s="27">
        <v>29</v>
      </c>
      <c r="C34" s="7">
        <f>namen!C30</f>
        <v>0</v>
      </c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4" t="str">
        <f t="shared" si="10"/>
        <v/>
      </c>
      <c r="Q34" s="44" t="str">
        <f t="shared" si="11"/>
        <v/>
      </c>
      <c r="R34" s="44" t="str">
        <f t="shared" si="0"/>
        <v/>
      </c>
      <c r="S34" s="44" t="str">
        <f t="shared" si="1"/>
        <v/>
      </c>
      <c r="T34" s="44" t="str">
        <f t="shared" si="2"/>
        <v/>
      </c>
      <c r="U34" s="44" t="str">
        <f t="shared" si="3"/>
        <v/>
      </c>
      <c r="V34" s="44" t="str">
        <f t="shared" si="4"/>
        <v/>
      </c>
      <c r="W34" s="44" t="str">
        <f t="shared" si="5"/>
        <v/>
      </c>
      <c r="X34" s="44" t="str">
        <f t="shared" si="6"/>
        <v/>
      </c>
      <c r="Y34" s="44" t="str">
        <f t="shared" si="7"/>
        <v/>
      </c>
      <c r="Z34" s="44" t="str">
        <f t="shared" si="8"/>
        <v/>
      </c>
      <c r="AA34" s="44" t="str">
        <f t="shared" si="9"/>
        <v/>
      </c>
    </row>
    <row r="35" spans="2:27" x14ac:dyDescent="0.25">
      <c r="B35" s="27">
        <v>30</v>
      </c>
      <c r="C35" s="7">
        <f>namen!C31</f>
        <v>0</v>
      </c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4" t="str">
        <f t="shared" si="10"/>
        <v/>
      </c>
      <c r="Q35" s="44" t="str">
        <f t="shared" si="11"/>
        <v/>
      </c>
      <c r="R35" s="44" t="str">
        <f t="shared" si="0"/>
        <v/>
      </c>
      <c r="S35" s="44" t="str">
        <f t="shared" si="1"/>
        <v/>
      </c>
      <c r="T35" s="44" t="str">
        <f t="shared" si="2"/>
        <v/>
      </c>
      <c r="U35" s="44" t="str">
        <f t="shared" si="3"/>
        <v/>
      </c>
      <c r="V35" s="44" t="str">
        <f t="shared" si="4"/>
        <v/>
      </c>
      <c r="W35" s="44" t="str">
        <f t="shared" si="5"/>
        <v/>
      </c>
      <c r="X35" s="44" t="str">
        <f t="shared" si="6"/>
        <v/>
      </c>
      <c r="Y35" s="44" t="str">
        <f t="shared" si="7"/>
        <v/>
      </c>
      <c r="Z35" s="44" t="str">
        <f t="shared" si="8"/>
        <v/>
      </c>
      <c r="AA35" s="44" t="str">
        <f t="shared" si="9"/>
        <v/>
      </c>
    </row>
    <row r="36" spans="2:27" x14ac:dyDescent="0.25">
      <c r="B36" s="27">
        <v>31</v>
      </c>
      <c r="C36" s="7">
        <f>namen!C32</f>
        <v>0</v>
      </c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4" t="str">
        <f t="shared" si="10"/>
        <v/>
      </c>
      <c r="Q36" s="44" t="str">
        <f t="shared" si="11"/>
        <v/>
      </c>
      <c r="R36" s="44" t="str">
        <f t="shared" si="0"/>
        <v/>
      </c>
      <c r="S36" s="44" t="str">
        <f t="shared" si="1"/>
        <v/>
      </c>
      <c r="T36" s="44" t="str">
        <f t="shared" si="2"/>
        <v/>
      </c>
      <c r="U36" s="44" t="str">
        <f t="shared" si="3"/>
        <v/>
      </c>
      <c r="V36" s="44" t="str">
        <f t="shared" si="4"/>
        <v/>
      </c>
      <c r="W36" s="44" t="str">
        <f t="shared" si="5"/>
        <v/>
      </c>
      <c r="X36" s="44" t="str">
        <f t="shared" si="6"/>
        <v/>
      </c>
      <c r="Y36" s="44" t="str">
        <f t="shared" si="7"/>
        <v/>
      </c>
      <c r="Z36" s="44" t="str">
        <f t="shared" si="8"/>
        <v/>
      </c>
      <c r="AA36" s="44" t="str">
        <f t="shared" si="9"/>
        <v/>
      </c>
    </row>
    <row r="37" spans="2:27" x14ac:dyDescent="0.25">
      <c r="B37" s="27">
        <v>32</v>
      </c>
      <c r="C37" s="7">
        <f>namen!C33</f>
        <v>0</v>
      </c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4" t="str">
        <f t="shared" si="10"/>
        <v/>
      </c>
      <c r="Q37" s="44" t="str">
        <f t="shared" si="11"/>
        <v/>
      </c>
      <c r="R37" s="44" t="str">
        <f t="shared" si="0"/>
        <v/>
      </c>
      <c r="S37" s="44" t="str">
        <f t="shared" si="1"/>
        <v/>
      </c>
      <c r="T37" s="44" t="str">
        <f t="shared" si="2"/>
        <v/>
      </c>
      <c r="U37" s="44" t="str">
        <f t="shared" si="3"/>
        <v/>
      </c>
      <c r="V37" s="44" t="str">
        <f t="shared" si="4"/>
        <v/>
      </c>
      <c r="W37" s="44" t="str">
        <f t="shared" si="5"/>
        <v/>
      </c>
      <c r="X37" s="44" t="str">
        <f t="shared" si="6"/>
        <v/>
      </c>
      <c r="Y37" s="44" t="str">
        <f t="shared" si="7"/>
        <v/>
      </c>
      <c r="Z37" s="44" t="str">
        <f t="shared" si="8"/>
        <v/>
      </c>
      <c r="AA37" s="44" t="str">
        <f t="shared" si="9"/>
        <v/>
      </c>
    </row>
    <row r="38" spans="2:27" x14ac:dyDescent="0.25">
      <c r="B38" s="27">
        <v>33</v>
      </c>
      <c r="C38" s="7">
        <f>namen!C34</f>
        <v>0</v>
      </c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4" t="str">
        <f t="shared" si="10"/>
        <v/>
      </c>
      <c r="Q38" s="44" t="str">
        <f t="shared" si="11"/>
        <v/>
      </c>
      <c r="R38" s="44" t="str">
        <f t="shared" si="0"/>
        <v/>
      </c>
      <c r="S38" s="44" t="str">
        <f t="shared" si="1"/>
        <v/>
      </c>
      <c r="T38" s="44" t="str">
        <f t="shared" si="2"/>
        <v/>
      </c>
      <c r="U38" s="44" t="str">
        <f t="shared" si="3"/>
        <v/>
      </c>
      <c r="V38" s="44" t="str">
        <f t="shared" si="4"/>
        <v/>
      </c>
      <c r="W38" s="44" t="str">
        <f t="shared" si="5"/>
        <v/>
      </c>
      <c r="X38" s="44" t="str">
        <f t="shared" si="6"/>
        <v/>
      </c>
      <c r="Y38" s="44" t="str">
        <f t="shared" si="7"/>
        <v/>
      </c>
      <c r="Z38" s="44" t="str">
        <f t="shared" si="8"/>
        <v/>
      </c>
      <c r="AA38" s="44" t="str">
        <f t="shared" si="9"/>
        <v/>
      </c>
    </row>
    <row r="39" spans="2:27" x14ac:dyDescent="0.25">
      <c r="B39" s="28">
        <v>34</v>
      </c>
      <c r="C39" s="8">
        <f>namen!C35</f>
        <v>0</v>
      </c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4" t="str">
        <f t="shared" si="10"/>
        <v/>
      </c>
      <c r="Q39" s="44" t="str">
        <f t="shared" si="11"/>
        <v/>
      </c>
      <c r="R39" s="44" t="str">
        <f t="shared" si="0"/>
        <v/>
      </c>
      <c r="S39" s="44" t="str">
        <f t="shared" si="1"/>
        <v/>
      </c>
      <c r="T39" s="44" t="str">
        <f t="shared" si="2"/>
        <v/>
      </c>
      <c r="U39" s="44" t="str">
        <f t="shared" si="3"/>
        <v/>
      </c>
      <c r="V39" s="44" t="str">
        <f t="shared" si="4"/>
        <v/>
      </c>
      <c r="W39" s="44" t="str">
        <f t="shared" si="5"/>
        <v/>
      </c>
      <c r="X39" s="44" t="str">
        <f t="shared" si="6"/>
        <v/>
      </c>
      <c r="Y39" s="44" t="str">
        <f t="shared" si="7"/>
        <v/>
      </c>
      <c r="Z39" s="44" t="str">
        <f t="shared" si="8"/>
        <v/>
      </c>
      <c r="AA39" s="44" t="str">
        <f t="shared" si="9"/>
        <v/>
      </c>
    </row>
    <row r="40" spans="2:27" x14ac:dyDescent="0.25">
      <c r="B40" s="27">
        <v>35</v>
      </c>
      <c r="C40" s="7">
        <f>namen!C36</f>
        <v>0</v>
      </c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4" t="str">
        <f t="shared" si="10"/>
        <v/>
      </c>
      <c r="Q40" s="44" t="str">
        <f t="shared" si="11"/>
        <v/>
      </c>
      <c r="R40" s="44" t="str">
        <f t="shared" si="0"/>
        <v/>
      </c>
      <c r="S40" s="44" t="str">
        <f t="shared" si="1"/>
        <v/>
      </c>
      <c r="T40" s="44" t="str">
        <f t="shared" si="2"/>
        <v/>
      </c>
      <c r="U40" s="44" t="str">
        <f t="shared" si="3"/>
        <v/>
      </c>
      <c r="V40" s="44" t="str">
        <f t="shared" si="4"/>
        <v/>
      </c>
      <c r="W40" s="44" t="str">
        <f t="shared" si="5"/>
        <v/>
      </c>
      <c r="X40" s="44" t="str">
        <f t="shared" si="6"/>
        <v/>
      </c>
      <c r="Y40" s="44" t="str">
        <f t="shared" si="7"/>
        <v/>
      </c>
      <c r="Z40" s="44" t="str">
        <f t="shared" si="8"/>
        <v/>
      </c>
      <c r="AA40" s="44" t="str">
        <f t="shared" si="9"/>
        <v/>
      </c>
    </row>
    <row r="41" spans="2:27" x14ac:dyDescent="0.25">
      <c r="B41" s="12"/>
      <c r="C41" s="31" t="s">
        <v>8</v>
      </c>
      <c r="D41" s="32">
        <f t="shared" ref="D41:O41" si="12">COUNTA(D6:D40)</f>
        <v>1</v>
      </c>
      <c r="E41" s="32">
        <f t="shared" si="12"/>
        <v>1</v>
      </c>
      <c r="F41" s="32">
        <f t="shared" si="12"/>
        <v>1</v>
      </c>
      <c r="G41" s="32">
        <f t="shared" si="12"/>
        <v>0</v>
      </c>
      <c r="H41" s="32">
        <f t="shared" si="12"/>
        <v>0</v>
      </c>
      <c r="I41" s="32">
        <f t="shared" si="12"/>
        <v>0</v>
      </c>
      <c r="J41" s="32">
        <f t="shared" si="12"/>
        <v>0</v>
      </c>
      <c r="K41" s="32">
        <f t="shared" si="12"/>
        <v>0</v>
      </c>
      <c r="L41" s="32">
        <f t="shared" si="12"/>
        <v>0</v>
      </c>
      <c r="M41" s="32">
        <f t="shared" si="12"/>
        <v>0</v>
      </c>
      <c r="N41" s="32">
        <f t="shared" si="12"/>
        <v>0</v>
      </c>
      <c r="O41" s="33">
        <f t="shared" si="12"/>
        <v>0</v>
      </c>
      <c r="P41" s="45"/>
    </row>
    <row r="42" spans="2:27" x14ac:dyDescent="0.25">
      <c r="B42" s="9"/>
      <c r="C42" s="10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2:27" x14ac:dyDescent="0.25">
      <c r="B43" s="47"/>
      <c r="C43" s="48" t="s">
        <v>1</v>
      </c>
      <c r="D43" s="24">
        <f t="shared" ref="D43:O43" si="13">IF(D50=0,"",IF(D50&gt;0,COUNTIF(P6:P40,"&lt;0,4")))</f>
        <v>1</v>
      </c>
      <c r="E43" s="24">
        <f t="shared" si="13"/>
        <v>0</v>
      </c>
      <c r="F43" s="24">
        <f t="shared" si="13"/>
        <v>0</v>
      </c>
      <c r="G43" s="24" t="str">
        <f t="shared" si="13"/>
        <v/>
      </c>
      <c r="H43" s="24" t="str">
        <f t="shared" si="13"/>
        <v/>
      </c>
      <c r="I43" s="24" t="str">
        <f t="shared" si="13"/>
        <v/>
      </c>
      <c r="J43" s="24" t="str">
        <f t="shared" si="13"/>
        <v/>
      </c>
      <c r="K43" s="24" t="str">
        <f t="shared" si="13"/>
        <v/>
      </c>
      <c r="L43" s="24" t="str">
        <f t="shared" si="13"/>
        <v/>
      </c>
      <c r="M43" s="24" t="str">
        <f t="shared" si="13"/>
        <v/>
      </c>
      <c r="N43" s="24" t="str">
        <f t="shared" si="13"/>
        <v/>
      </c>
      <c r="O43" s="24" t="str">
        <f t="shared" si="13"/>
        <v/>
      </c>
    </row>
    <row r="44" spans="2:27" hidden="1" x14ac:dyDescent="0.25">
      <c r="B44" s="49"/>
      <c r="C44" s="50"/>
      <c r="D44" s="25">
        <f t="shared" ref="D44:O44" si="14">IF(D50=0,"",IF(D50&gt;0,D43/D41))</f>
        <v>1</v>
      </c>
      <c r="E44" s="25">
        <f t="shared" si="14"/>
        <v>0</v>
      </c>
      <c r="F44" s="25">
        <f t="shared" si="14"/>
        <v>0</v>
      </c>
      <c r="G44" s="25" t="str">
        <f t="shared" si="14"/>
        <v/>
      </c>
      <c r="H44" s="25" t="str">
        <f t="shared" si="14"/>
        <v/>
      </c>
      <c r="I44" s="25" t="str">
        <f t="shared" si="14"/>
        <v/>
      </c>
      <c r="J44" s="25" t="str">
        <f t="shared" si="14"/>
        <v/>
      </c>
      <c r="K44" s="25" t="str">
        <f t="shared" si="14"/>
        <v/>
      </c>
      <c r="L44" s="25" t="str">
        <f t="shared" si="14"/>
        <v/>
      </c>
      <c r="M44" s="25" t="str">
        <f t="shared" si="14"/>
        <v/>
      </c>
      <c r="N44" s="25" t="str">
        <f t="shared" si="14"/>
        <v/>
      </c>
      <c r="O44" s="25" t="str">
        <f t="shared" si="14"/>
        <v/>
      </c>
    </row>
    <row r="45" spans="2:27" x14ac:dyDescent="0.25">
      <c r="B45" s="51"/>
      <c r="C45" s="52" t="s">
        <v>6</v>
      </c>
      <c r="D45" s="24">
        <f t="shared" ref="D45:O45" si="15">IF(D50=0,"",IF(D50&gt;0,D50-(D43+D51+D47)))</f>
        <v>0</v>
      </c>
      <c r="E45" s="24">
        <f t="shared" si="15"/>
        <v>1</v>
      </c>
      <c r="F45" s="24">
        <f t="shared" si="15"/>
        <v>0</v>
      </c>
      <c r="G45" s="24" t="str">
        <f t="shared" si="15"/>
        <v/>
      </c>
      <c r="H45" s="24" t="str">
        <f t="shared" si="15"/>
        <v/>
      </c>
      <c r="I45" s="24" t="str">
        <f t="shared" si="15"/>
        <v/>
      </c>
      <c r="J45" s="24" t="str">
        <f t="shared" si="15"/>
        <v/>
      </c>
      <c r="K45" s="24" t="str">
        <f t="shared" si="15"/>
        <v/>
      </c>
      <c r="L45" s="24" t="str">
        <f t="shared" si="15"/>
        <v/>
      </c>
      <c r="M45" s="24" t="str">
        <f t="shared" si="15"/>
        <v/>
      </c>
      <c r="N45" s="24" t="str">
        <f t="shared" si="15"/>
        <v/>
      </c>
      <c r="O45" s="24" t="str">
        <f t="shared" si="15"/>
        <v/>
      </c>
    </row>
    <row r="46" spans="2:27" hidden="1" x14ac:dyDescent="0.25">
      <c r="B46" s="49"/>
      <c r="C46" s="50"/>
      <c r="D46" s="25">
        <f t="shared" ref="D46:O46" si="16">IF(D50=0,"",IF(D50&gt;0,D45/D41))</f>
        <v>0</v>
      </c>
      <c r="E46" s="25">
        <f t="shared" si="16"/>
        <v>1</v>
      </c>
      <c r="F46" s="25">
        <f t="shared" si="16"/>
        <v>0</v>
      </c>
      <c r="G46" s="25" t="str">
        <f t="shared" si="16"/>
        <v/>
      </c>
      <c r="H46" s="25" t="str">
        <f t="shared" si="16"/>
        <v/>
      </c>
      <c r="I46" s="25" t="str">
        <f t="shared" si="16"/>
        <v/>
      </c>
      <c r="J46" s="25" t="str">
        <f t="shared" si="16"/>
        <v/>
      </c>
      <c r="K46" s="25" t="str">
        <f t="shared" si="16"/>
        <v/>
      </c>
      <c r="L46" s="25" t="str">
        <f t="shared" si="16"/>
        <v/>
      </c>
      <c r="M46" s="25" t="str">
        <f t="shared" si="16"/>
        <v/>
      </c>
      <c r="N46" s="25" t="str">
        <f t="shared" si="16"/>
        <v/>
      </c>
      <c r="O46" s="25" t="str">
        <f t="shared" si="16"/>
        <v/>
      </c>
    </row>
    <row r="47" spans="2:27" x14ac:dyDescent="0.25">
      <c r="B47" s="87"/>
      <c r="C47" s="88" t="s">
        <v>5</v>
      </c>
      <c r="D47" s="24">
        <f t="shared" ref="D47:O47" si="17">IF(D50=0,"",IF(D50&gt;0,D50-(D51+D49)))</f>
        <v>0</v>
      </c>
      <c r="E47" s="24">
        <f t="shared" si="17"/>
        <v>0</v>
      </c>
      <c r="F47" s="24">
        <f t="shared" si="17"/>
        <v>1</v>
      </c>
      <c r="G47" s="24" t="str">
        <f t="shared" si="17"/>
        <v/>
      </c>
      <c r="H47" s="24" t="str">
        <f t="shared" si="17"/>
        <v/>
      </c>
      <c r="I47" s="24" t="str">
        <f t="shared" si="17"/>
        <v/>
      </c>
      <c r="J47" s="24" t="str">
        <f t="shared" si="17"/>
        <v/>
      </c>
      <c r="K47" s="24" t="str">
        <f t="shared" si="17"/>
        <v/>
      </c>
      <c r="L47" s="24" t="str">
        <f t="shared" si="17"/>
        <v/>
      </c>
      <c r="M47" s="24" t="str">
        <f t="shared" si="17"/>
        <v/>
      </c>
      <c r="N47" s="24" t="str">
        <f t="shared" si="17"/>
        <v/>
      </c>
      <c r="O47" s="24" t="str">
        <f t="shared" si="17"/>
        <v/>
      </c>
    </row>
    <row r="48" spans="2:27" hidden="1" x14ac:dyDescent="0.25">
      <c r="B48" s="49"/>
      <c r="C48" s="50"/>
      <c r="D48" s="25">
        <f t="shared" ref="D48:O48" si="18">IF(D50=0,"",IF(D50&gt;0,D47/D41))</f>
        <v>0</v>
      </c>
      <c r="E48" s="25">
        <f t="shared" si="18"/>
        <v>0</v>
      </c>
      <c r="F48" s="25">
        <f t="shared" si="18"/>
        <v>1</v>
      </c>
      <c r="G48" s="25" t="str">
        <f t="shared" si="18"/>
        <v/>
      </c>
      <c r="H48" s="25" t="str">
        <f t="shared" si="18"/>
        <v/>
      </c>
      <c r="I48" s="25" t="str">
        <f t="shared" si="18"/>
        <v/>
      </c>
      <c r="J48" s="25" t="str">
        <f t="shared" si="18"/>
        <v/>
      </c>
      <c r="K48" s="25" t="str">
        <f t="shared" si="18"/>
        <v/>
      </c>
      <c r="L48" s="25" t="str">
        <f t="shared" si="18"/>
        <v/>
      </c>
      <c r="M48" s="25" t="str">
        <f t="shared" si="18"/>
        <v/>
      </c>
      <c r="N48" s="25" t="str">
        <f t="shared" si="18"/>
        <v/>
      </c>
      <c r="O48" s="25" t="str">
        <f t="shared" si="18"/>
        <v/>
      </c>
    </row>
    <row r="49" spans="2:15" hidden="1" x14ac:dyDescent="0.25">
      <c r="B49" s="49"/>
      <c r="C49" s="50"/>
      <c r="D49" s="24">
        <f t="shared" ref="D49:O49" si="19">COUNTIF(P6:P40,"&lt;0,60")</f>
        <v>1</v>
      </c>
      <c r="E49" s="24">
        <f t="shared" si="19"/>
        <v>1</v>
      </c>
      <c r="F49" s="24">
        <f t="shared" si="19"/>
        <v>0</v>
      </c>
      <c r="G49" s="24">
        <f t="shared" si="19"/>
        <v>0</v>
      </c>
      <c r="H49" s="24">
        <f t="shared" si="19"/>
        <v>0</v>
      </c>
      <c r="I49" s="24">
        <f t="shared" si="19"/>
        <v>0</v>
      </c>
      <c r="J49" s="24">
        <f t="shared" si="19"/>
        <v>0</v>
      </c>
      <c r="K49" s="24">
        <f t="shared" si="19"/>
        <v>0</v>
      </c>
      <c r="L49" s="24">
        <f t="shared" si="19"/>
        <v>0</v>
      </c>
      <c r="M49" s="24">
        <f t="shared" si="19"/>
        <v>0</v>
      </c>
      <c r="N49" s="24">
        <f t="shared" si="19"/>
        <v>0</v>
      </c>
      <c r="O49" s="24">
        <f t="shared" si="19"/>
        <v>0</v>
      </c>
    </row>
    <row r="50" spans="2:15" hidden="1" x14ac:dyDescent="0.25">
      <c r="B50" s="49"/>
      <c r="C50" s="50"/>
      <c r="D50" s="24">
        <f t="shared" ref="D50:O50" si="20">COUNTA(D6:D40)</f>
        <v>1</v>
      </c>
      <c r="E50" s="24">
        <f t="shared" si="20"/>
        <v>1</v>
      </c>
      <c r="F50" s="24">
        <f t="shared" si="20"/>
        <v>1</v>
      </c>
      <c r="G50" s="24">
        <f t="shared" si="20"/>
        <v>0</v>
      </c>
      <c r="H50" s="24">
        <f t="shared" si="20"/>
        <v>0</v>
      </c>
      <c r="I50" s="24">
        <f t="shared" si="20"/>
        <v>0</v>
      </c>
      <c r="J50" s="24">
        <f t="shared" si="20"/>
        <v>0</v>
      </c>
      <c r="K50" s="24">
        <f t="shared" si="20"/>
        <v>0</v>
      </c>
      <c r="L50" s="24">
        <f t="shared" si="20"/>
        <v>0</v>
      </c>
      <c r="M50" s="24">
        <f t="shared" si="20"/>
        <v>0</v>
      </c>
      <c r="N50" s="24">
        <f t="shared" si="20"/>
        <v>0</v>
      </c>
      <c r="O50" s="24">
        <f t="shared" si="20"/>
        <v>0</v>
      </c>
    </row>
    <row r="51" spans="2:15" x14ac:dyDescent="0.25">
      <c r="B51" s="89"/>
      <c r="C51" s="90" t="s">
        <v>2</v>
      </c>
      <c r="D51" s="24">
        <f t="shared" ref="D51:O51" si="21">IF(D50=0,"",IF(D50&gt;0,COUNTIF(P6:P40,"&gt;=0,80")))</f>
        <v>0</v>
      </c>
      <c r="E51" s="24">
        <f t="shared" si="21"/>
        <v>0</v>
      </c>
      <c r="F51" s="24">
        <f t="shared" si="21"/>
        <v>0</v>
      </c>
      <c r="G51" s="24" t="str">
        <f t="shared" si="21"/>
        <v/>
      </c>
      <c r="H51" s="24" t="str">
        <f t="shared" si="21"/>
        <v/>
      </c>
      <c r="I51" s="24" t="str">
        <f t="shared" si="21"/>
        <v/>
      </c>
      <c r="J51" s="24" t="str">
        <f t="shared" si="21"/>
        <v/>
      </c>
      <c r="K51" s="24" t="str">
        <f t="shared" si="21"/>
        <v/>
      </c>
      <c r="L51" s="24" t="str">
        <f t="shared" si="21"/>
        <v/>
      </c>
      <c r="M51" s="24" t="str">
        <f t="shared" si="21"/>
        <v/>
      </c>
      <c r="N51" s="24" t="str">
        <f t="shared" si="21"/>
        <v/>
      </c>
      <c r="O51" s="24" t="str">
        <f t="shared" si="21"/>
        <v/>
      </c>
    </row>
    <row r="52" spans="2:15" hidden="1" x14ac:dyDescent="0.25">
      <c r="B52" s="14"/>
      <c r="C52" s="26" t="s">
        <v>3</v>
      </c>
      <c r="D52" s="25">
        <f t="shared" ref="D52:O52" si="22">IF(D50=0,"",IF(D50&gt;0,D51/D41))</f>
        <v>0</v>
      </c>
      <c r="E52" s="25">
        <f t="shared" si="22"/>
        <v>0</v>
      </c>
      <c r="F52" s="25">
        <f t="shared" si="22"/>
        <v>0</v>
      </c>
      <c r="G52" s="25" t="str">
        <f t="shared" si="22"/>
        <v/>
      </c>
      <c r="H52" s="25" t="str">
        <f t="shared" si="22"/>
        <v/>
      </c>
      <c r="I52" s="25" t="str">
        <f t="shared" si="22"/>
        <v/>
      </c>
      <c r="J52" s="25" t="str">
        <f t="shared" si="22"/>
        <v/>
      </c>
      <c r="K52" s="25" t="str">
        <f t="shared" si="22"/>
        <v/>
      </c>
      <c r="L52" s="25" t="str">
        <f t="shared" si="22"/>
        <v/>
      </c>
      <c r="M52" s="25" t="str">
        <f t="shared" si="22"/>
        <v/>
      </c>
      <c r="N52" s="25" t="str">
        <f t="shared" si="22"/>
        <v/>
      </c>
      <c r="O52" s="25" t="str">
        <f t="shared" si="22"/>
        <v/>
      </c>
    </row>
    <row r="53" spans="2:15" x14ac:dyDescent="0.25">
      <c r="B53" s="22"/>
      <c r="C53" s="35" t="s">
        <v>8</v>
      </c>
      <c r="D53" s="14">
        <f>IF(D4="","",IF(D4&gt;0,D43+D45+D47+D51))</f>
        <v>1</v>
      </c>
      <c r="E53" s="14">
        <f t="shared" ref="E53:O53" si="23">IF(E4="","",IF(E4&gt;0,E43+E45+E47+E51))</f>
        <v>1</v>
      </c>
      <c r="F53" s="14">
        <f t="shared" si="23"/>
        <v>1</v>
      </c>
      <c r="G53" s="14" t="str">
        <f t="shared" si="23"/>
        <v/>
      </c>
      <c r="H53" s="14" t="str">
        <f t="shared" si="23"/>
        <v/>
      </c>
      <c r="I53" s="14" t="str">
        <f t="shared" si="23"/>
        <v/>
      </c>
      <c r="J53" s="14" t="str">
        <f t="shared" si="23"/>
        <v/>
      </c>
      <c r="K53" s="14" t="str">
        <f t="shared" si="23"/>
        <v/>
      </c>
      <c r="L53" s="14" t="str">
        <f t="shared" si="23"/>
        <v/>
      </c>
      <c r="M53" s="14" t="str">
        <f t="shared" si="23"/>
        <v/>
      </c>
      <c r="N53" s="14" t="str">
        <f t="shared" si="23"/>
        <v/>
      </c>
      <c r="O53" s="14" t="str">
        <f t="shared" si="23"/>
        <v/>
      </c>
    </row>
    <row r="54" spans="2:15" x14ac:dyDescent="0.25">
      <c r="B54" s="12"/>
      <c r="C54" s="13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7"/>
    </row>
    <row r="59" spans="2:15" x14ac:dyDescent="0.25">
      <c r="C59" s="15" t="s">
        <v>20</v>
      </c>
      <c r="D59" s="23">
        <f t="shared" ref="D59:O59" si="24">IF(D4="","",IF(D4&gt;0,D48+D52))</f>
        <v>0</v>
      </c>
      <c r="E59" s="23">
        <f t="shared" si="24"/>
        <v>0</v>
      </c>
      <c r="F59" s="23">
        <f t="shared" si="24"/>
        <v>1</v>
      </c>
      <c r="G59" s="23" t="str">
        <f t="shared" si="24"/>
        <v/>
      </c>
      <c r="H59" s="23" t="str">
        <f t="shared" si="24"/>
        <v/>
      </c>
      <c r="I59" s="23" t="str">
        <f t="shared" si="24"/>
        <v/>
      </c>
      <c r="J59" s="23" t="str">
        <f t="shared" si="24"/>
        <v/>
      </c>
      <c r="K59" s="23" t="str">
        <f t="shared" si="24"/>
        <v/>
      </c>
      <c r="L59" s="23" t="str">
        <f t="shared" si="24"/>
        <v/>
      </c>
      <c r="M59" s="23" t="str">
        <f t="shared" si="24"/>
        <v/>
      </c>
      <c r="N59" s="23" t="str">
        <f t="shared" si="24"/>
        <v/>
      </c>
      <c r="O59" s="23" t="str">
        <f t="shared" si="24"/>
        <v/>
      </c>
    </row>
  </sheetData>
  <sheetProtection algorithmName="SHA-512" hashValue="fxAI+sw9cCMb3FeuJ0mE4EJGHu3oODj/Rgju6qqHmv9CRz2m5GK3M6U9pi4wS8BqaMu3NHsSs0yijflsVqNFJw==" saltValue="hOa//71IPH/rARyvVJA1LA==" spinCount="100000" sheet="1" objects="1" scenarios="1"/>
  <mergeCells count="4">
    <mergeCell ref="B2:C2"/>
    <mergeCell ref="B3:C3"/>
    <mergeCell ref="B4:C4"/>
    <mergeCell ref="B5:O5"/>
  </mergeCells>
  <phoneticPr fontId="2" type="noConversion"/>
  <conditionalFormatting sqref="D42:O42">
    <cfRule type="cellIs" dxfId="64" priority="9" stopIfTrue="1" operator="between">
      <formula>1</formula>
      <formula>40</formula>
    </cfRule>
    <cfRule type="cellIs" dxfId="63" priority="10" stopIfTrue="1" operator="between">
      <formula>41</formula>
      <formula>60</formula>
    </cfRule>
    <cfRule type="cellIs" dxfId="62" priority="11" stopIfTrue="1" operator="greaterThan">
      <formula>80</formula>
    </cfRule>
  </conditionalFormatting>
  <conditionalFormatting sqref="D46:O46">
    <cfRule type="cellIs" dxfId="61" priority="12" stopIfTrue="1" operator="equal">
      <formula>""</formula>
    </cfRule>
    <cfRule type="cellIs" dxfId="60" priority="13" stopIfTrue="1" operator="notEqual">
      <formula>0</formula>
    </cfRule>
  </conditionalFormatting>
  <conditionalFormatting sqref="D44:O44">
    <cfRule type="cellIs" dxfId="59" priority="14" stopIfTrue="1" operator="equal">
      <formula>""</formula>
    </cfRule>
    <cfRule type="cellIs" dxfId="58" priority="15" stopIfTrue="1" operator="notEqual">
      <formula>0</formula>
    </cfRule>
  </conditionalFormatting>
  <conditionalFormatting sqref="D4:O4">
    <cfRule type="cellIs" dxfId="57" priority="16" stopIfTrue="1" operator="greaterThan">
      <formula>0</formula>
    </cfRule>
  </conditionalFormatting>
  <conditionalFormatting sqref="D48:O48">
    <cfRule type="cellIs" dxfId="56" priority="17" stopIfTrue="1" operator="equal">
      <formula>""</formula>
    </cfRule>
    <cfRule type="cellIs" dxfId="55" priority="18" stopIfTrue="1" operator="notEqual">
      <formula>0</formula>
    </cfRule>
  </conditionalFormatting>
  <conditionalFormatting sqref="D52:O52">
    <cfRule type="cellIs" dxfId="54" priority="19" stopIfTrue="1" operator="equal">
      <formula>""</formula>
    </cfRule>
    <cfRule type="cellIs" dxfId="53" priority="20" stopIfTrue="1" operator="notEqual">
      <formula>0</formula>
    </cfRule>
  </conditionalFormatting>
  <conditionalFormatting sqref="D6:O40">
    <cfRule type="expression" dxfId="16" priority="1" stopIfTrue="1">
      <formula>P6=""</formula>
    </cfRule>
    <cfRule type="expression" dxfId="20" priority="2" stopIfTrue="1">
      <formula>P6&lt;0.4</formula>
    </cfRule>
    <cfRule type="expression" dxfId="19" priority="3" stopIfTrue="1">
      <formula>P6&lt;0.6</formula>
    </cfRule>
    <cfRule type="expression" dxfId="17" priority="4" stopIfTrue="1">
      <formula>P6&lt;0.8</formula>
    </cfRule>
    <cfRule type="expression" dxfId="18" priority="5" stopIfTrue="1">
      <formula>P6&gt;=0.8</formula>
    </cfRule>
  </conditionalFormatting>
  <pageMargins left="0.91" right="0.59" top="0.4" bottom="0.24" header="0.14000000000000001" footer="0.16"/>
  <pageSetup paperSize="9" scale="88" orientation="portrait" r:id="rId1"/>
  <headerFooter alignWithMargins="0">
    <oddHeader>&amp;C&amp;16delen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0"/>
  <sheetViews>
    <sheetView showGridLines="0" showRowColHeaders="0" zoomScale="85" zoomScaleNormal="85" workbookViewId="0"/>
  </sheetViews>
  <sheetFormatPr defaultColWidth="9.1796875" defaultRowHeight="12.5" x14ac:dyDescent="0.25"/>
  <cols>
    <col min="1" max="1" width="9.1796875" style="6"/>
    <col min="2" max="2" width="5.7265625" style="18" customWidth="1"/>
    <col min="3" max="3" width="20.1796875" style="6" bestFit="1" customWidth="1"/>
    <col min="4" max="4" width="20.1796875" style="15" customWidth="1"/>
    <col min="5" max="5" width="11.7265625" style="6" customWidth="1"/>
    <col min="6" max="9" width="11.7265625" style="18" customWidth="1"/>
    <col min="10" max="16384" width="9.1796875" style="6"/>
  </cols>
  <sheetData>
    <row r="1" spans="2:9" ht="34.5" customHeight="1" thickBot="1" x14ac:dyDescent="0.3"/>
    <row r="2" spans="2:9" ht="25.5" customHeight="1" thickTop="1" x14ac:dyDescent="0.25">
      <c r="B2" s="63"/>
      <c r="C2" s="63"/>
      <c r="D2" s="14"/>
      <c r="E2" s="77">
        <v>1</v>
      </c>
      <c r="F2" s="78" t="str">
        <f>VLOOKUP($E$2,namen!B2:C36,2)</f>
        <v>Kim</v>
      </c>
      <c r="G2" s="78"/>
      <c r="H2" s="78"/>
      <c r="I2" s="79"/>
    </row>
    <row r="3" spans="2:9" ht="51.75" customHeight="1" x14ac:dyDescent="0.25">
      <c r="B3" s="63" t="s">
        <v>9</v>
      </c>
      <c r="C3" s="63"/>
      <c r="D3" s="14"/>
      <c r="E3" s="80"/>
      <c r="F3" s="20" t="s">
        <v>10</v>
      </c>
      <c r="G3" s="20" t="s">
        <v>11</v>
      </c>
      <c r="H3" s="20" t="s">
        <v>12</v>
      </c>
      <c r="I3" s="81" t="s">
        <v>13</v>
      </c>
    </row>
    <row r="4" spans="2:9" x14ac:dyDescent="0.25">
      <c r="B4" s="27">
        <v>1</v>
      </c>
      <c r="C4" s="7" t="str">
        <f>namen!C2</f>
        <v>Kim</v>
      </c>
      <c r="D4" s="21"/>
      <c r="E4" s="82">
        <v>1</v>
      </c>
      <c r="F4" s="53">
        <f>VLOOKUP($E$2,optellen!$B$6:$AB$40,15)</f>
        <v>0.5</v>
      </c>
      <c r="G4" s="53">
        <f>VLOOKUP($E$2,aftrekken!$B$6:$AB$40,15)</f>
        <v>0.6</v>
      </c>
      <c r="H4" s="53">
        <f>VLOOKUP($E$2,keer!$B$6:$AB$40,15)</f>
        <v>0.76666666666666672</v>
      </c>
      <c r="I4" s="83">
        <f>VLOOKUP($E$2,delen!$B$6:$AB$40,15)</f>
        <v>0.36666666666666664</v>
      </c>
    </row>
    <row r="5" spans="2:9" x14ac:dyDescent="0.25">
      <c r="B5" s="27">
        <v>2</v>
      </c>
      <c r="C5" s="7" t="str">
        <f>namen!C3</f>
        <v>Eef</v>
      </c>
      <c r="D5" s="21"/>
      <c r="E5" s="82">
        <v>2</v>
      </c>
      <c r="F5" s="53">
        <f>VLOOKUP($E$2,optellen!$B$6:$AB$40,16)</f>
        <v>1</v>
      </c>
      <c r="G5" s="53">
        <f>VLOOKUP($E$2,aftrekken!$B$6:$AB$40,16)</f>
        <v>0.43333333333333335</v>
      </c>
      <c r="H5" s="53">
        <f>VLOOKUP($E$2,keer!$B$6:$AB$40,16)</f>
        <v>0.93333333333333335</v>
      </c>
      <c r="I5" s="83">
        <f>VLOOKUP($E$2,delen!$B$6:$AB$40,16)</f>
        <v>0.4</v>
      </c>
    </row>
    <row r="6" spans="2:9" x14ac:dyDescent="0.25">
      <c r="B6" s="27">
        <v>3</v>
      </c>
      <c r="C6" s="7" t="str">
        <f>namen!C4</f>
        <v>Koby</v>
      </c>
      <c r="D6" s="21"/>
      <c r="E6" s="82">
        <v>3</v>
      </c>
      <c r="F6" s="53">
        <f>VLOOKUP($E$2,optellen!$B$6:$AB$40,17)</f>
        <v>0.44</v>
      </c>
      <c r="G6" s="53">
        <f>VLOOKUP($E$2,aftrekken!$B$6:$AB$40,17)</f>
        <v>0.4</v>
      </c>
      <c r="H6" s="53">
        <f>VLOOKUP($E$2,keer!$B$6:$AB$40,17)</f>
        <v>0.96666666666666667</v>
      </c>
      <c r="I6" s="83">
        <f>VLOOKUP($E$2,delen!$B$6:$AB$40,17)</f>
        <v>0.6</v>
      </c>
    </row>
    <row r="7" spans="2:9" x14ac:dyDescent="0.25">
      <c r="B7" s="27">
        <v>4</v>
      </c>
      <c r="C7" s="7" t="str">
        <f>namen!C5</f>
        <v>Nico</v>
      </c>
      <c r="D7" s="21"/>
      <c r="E7" s="82">
        <v>4</v>
      </c>
      <c r="F7" s="53" t="str">
        <f>VLOOKUP($E$2,optellen!$B$6:$AB$40,18)</f>
        <v/>
      </c>
      <c r="G7" s="53" t="str">
        <f>VLOOKUP($E$2,aftrekken!$B$6:$AB$40,18)</f>
        <v/>
      </c>
      <c r="H7" s="53" t="str">
        <f>VLOOKUP($E$2,keer!$B$6:$AB$40,18)</f>
        <v/>
      </c>
      <c r="I7" s="83" t="str">
        <f>VLOOKUP($E$2,delen!$B$6:$AB$40,18)</f>
        <v/>
      </c>
    </row>
    <row r="8" spans="2:9" x14ac:dyDescent="0.25">
      <c r="B8" s="27">
        <v>5</v>
      </c>
      <c r="C8" s="7" t="str">
        <f>namen!C6</f>
        <v>Lucas</v>
      </c>
      <c r="D8" s="21"/>
      <c r="E8" s="82">
        <v>5</v>
      </c>
      <c r="F8" s="53" t="str">
        <f>VLOOKUP($E$2,optellen!$B$6:$AB$40,19)</f>
        <v/>
      </c>
      <c r="G8" s="53" t="str">
        <f>VLOOKUP($E$2,aftrekken!$B$6:$AB$40,19)</f>
        <v/>
      </c>
      <c r="H8" s="53" t="str">
        <f>VLOOKUP($E$2,keer!$B$6:$AB$40,19)</f>
        <v/>
      </c>
      <c r="I8" s="83" t="str">
        <f>VLOOKUP($E$2,delen!$B$6:$AB$40,19)</f>
        <v/>
      </c>
    </row>
    <row r="9" spans="2:9" x14ac:dyDescent="0.25">
      <c r="B9" s="27">
        <v>6</v>
      </c>
      <c r="C9" s="7" t="str">
        <f>namen!C7</f>
        <v>Gerard</v>
      </c>
      <c r="D9" s="21"/>
      <c r="E9" s="82">
        <v>6</v>
      </c>
      <c r="F9" s="53" t="str">
        <f>VLOOKUP($E$2,optellen!$B$6:$AB$40,20)</f>
        <v/>
      </c>
      <c r="G9" s="53" t="str">
        <f>VLOOKUP($E$2,aftrekken!$B$6:$AB$40,20)</f>
        <v/>
      </c>
      <c r="H9" s="53" t="str">
        <f>VLOOKUP($E$2,keer!$B$6:$AB$40,20)</f>
        <v/>
      </c>
      <c r="I9" s="83" t="str">
        <f>VLOOKUP($E$2,delen!$B$6:$AB$40,20)</f>
        <v/>
      </c>
    </row>
    <row r="10" spans="2:9" x14ac:dyDescent="0.25">
      <c r="B10" s="27">
        <v>7</v>
      </c>
      <c r="C10" s="7" t="str">
        <f>namen!C8</f>
        <v>Rob</v>
      </c>
      <c r="D10" s="21"/>
      <c r="E10" s="82">
        <v>7</v>
      </c>
      <c r="F10" s="53" t="str">
        <f>VLOOKUP($E$2,optellen!$B$6:$AB$40,21)</f>
        <v/>
      </c>
      <c r="G10" s="53" t="str">
        <f>VLOOKUP($E$2,aftrekken!$B$6:$AB$40,21)</f>
        <v/>
      </c>
      <c r="H10" s="53" t="str">
        <f>VLOOKUP($E$2,keer!$B$6:$AB$40,21)</f>
        <v/>
      </c>
      <c r="I10" s="83" t="str">
        <f>VLOOKUP($E$2,delen!$B$6:$AB$40,21)</f>
        <v/>
      </c>
    </row>
    <row r="11" spans="2:9" x14ac:dyDescent="0.25">
      <c r="B11" s="27">
        <v>8</v>
      </c>
      <c r="C11" s="7" t="str">
        <f>namen!C9</f>
        <v>Thomas</v>
      </c>
      <c r="D11" s="21"/>
      <c r="E11" s="82">
        <v>8</v>
      </c>
      <c r="F11" s="53" t="str">
        <f>VLOOKUP($E$2,optellen!$B$6:$AB$40,22)</f>
        <v/>
      </c>
      <c r="G11" s="53" t="str">
        <f>VLOOKUP($E$2,aftrekken!$B$6:$AB$40,22)</f>
        <v/>
      </c>
      <c r="H11" s="53" t="str">
        <f>VLOOKUP($E$2,keer!$B$6:$AB$40,22)</f>
        <v/>
      </c>
      <c r="I11" s="83" t="str">
        <f>VLOOKUP($E$2,delen!$B$6:$AB$40,22)</f>
        <v/>
      </c>
    </row>
    <row r="12" spans="2:9" x14ac:dyDescent="0.25">
      <c r="B12" s="27">
        <v>9</v>
      </c>
      <c r="C12" s="7" t="str">
        <f>namen!C10</f>
        <v>Piet</v>
      </c>
      <c r="D12" s="21"/>
      <c r="E12" s="82">
        <v>9</v>
      </c>
      <c r="F12" s="53" t="str">
        <f>VLOOKUP($E$2,optellen!$B$6:$AB$40,23)</f>
        <v/>
      </c>
      <c r="G12" s="53" t="str">
        <f>VLOOKUP($E$2,aftrekken!$B$6:$AB$40,23)</f>
        <v/>
      </c>
      <c r="H12" s="53" t="str">
        <f>VLOOKUP($E$2,keer!$B$6:$AB$40,23)</f>
        <v/>
      </c>
      <c r="I12" s="83" t="str">
        <f>VLOOKUP($E$2,delen!$B$6:$AB$40,23)</f>
        <v/>
      </c>
    </row>
    <row r="13" spans="2:9" x14ac:dyDescent="0.25">
      <c r="B13" s="27">
        <v>10</v>
      </c>
      <c r="C13" s="7" t="str">
        <f>namen!C11</f>
        <v>Johan</v>
      </c>
      <c r="D13" s="21"/>
      <c r="E13" s="82">
        <v>10</v>
      </c>
      <c r="F13" s="53" t="str">
        <f>VLOOKUP($E$2,optellen!$B$6:$AB$40,24)</f>
        <v/>
      </c>
      <c r="G13" s="53" t="str">
        <f>VLOOKUP($E$2,aftrekken!$B$6:$AB$40,24)</f>
        <v/>
      </c>
      <c r="H13" s="53" t="str">
        <f>VLOOKUP($E$2,keer!$B$6:$AB$40,24)</f>
        <v/>
      </c>
      <c r="I13" s="83" t="str">
        <f>VLOOKUP($E$2,delen!$B$6:$AB$40,24)</f>
        <v/>
      </c>
    </row>
    <row r="14" spans="2:9" x14ac:dyDescent="0.25">
      <c r="B14" s="27">
        <v>11</v>
      </c>
      <c r="C14" s="7">
        <f>namen!C12</f>
        <v>0</v>
      </c>
      <c r="D14" s="21"/>
      <c r="E14" s="82">
        <v>11</v>
      </c>
      <c r="F14" s="53" t="str">
        <f>VLOOKUP($E$2,optellen!$B$6:$AB$40,25)</f>
        <v/>
      </c>
      <c r="G14" s="53" t="str">
        <f>VLOOKUP($E$2,aftrekken!$B$6:$AB$40,25)</f>
        <v/>
      </c>
      <c r="H14" s="53" t="str">
        <f>VLOOKUP($E$2,keer!$B$6:$AB$40,25)</f>
        <v/>
      </c>
      <c r="I14" s="83" t="str">
        <f>VLOOKUP($E$2,delen!$B$6:$AB$40,25)</f>
        <v/>
      </c>
    </row>
    <row r="15" spans="2:9" ht="13" thickBot="1" x14ac:dyDescent="0.3">
      <c r="B15" s="27">
        <v>12</v>
      </c>
      <c r="C15" s="7">
        <f>namen!C13</f>
        <v>0</v>
      </c>
      <c r="D15" s="21"/>
      <c r="E15" s="84">
        <v>12</v>
      </c>
      <c r="F15" s="85" t="str">
        <f>VLOOKUP($E$2,optellen!$B$6:$AB$40,26)</f>
        <v/>
      </c>
      <c r="G15" s="85" t="str">
        <f>VLOOKUP($E$2,aftrekken!$B$6:$AB$40,26)</f>
        <v/>
      </c>
      <c r="H15" s="85" t="str">
        <f>VLOOKUP($E$2,keer!$B$6:$AB$40,26)</f>
        <v/>
      </c>
      <c r="I15" s="86" t="str">
        <f>VLOOKUP($E$2,delen!$B$6:$AB$40,26)</f>
        <v/>
      </c>
    </row>
    <row r="16" spans="2:9" ht="13" thickTop="1" x14ac:dyDescent="0.25">
      <c r="B16" s="27">
        <v>13</v>
      </c>
      <c r="C16" s="7">
        <f>namen!C14</f>
        <v>0</v>
      </c>
      <c r="D16" s="21"/>
      <c r="E16" s="21"/>
      <c r="F16" s="34"/>
      <c r="G16" s="34"/>
      <c r="H16" s="34"/>
      <c r="I16" s="34"/>
    </row>
    <row r="17" spans="2:10" x14ac:dyDescent="0.25">
      <c r="B17" s="27">
        <v>14</v>
      </c>
      <c r="C17" s="7">
        <f>namen!C15</f>
        <v>0</v>
      </c>
      <c r="D17" s="21"/>
      <c r="E17" s="65"/>
      <c r="F17" s="66"/>
      <c r="G17" s="66"/>
      <c r="H17" s="66"/>
      <c r="I17" s="66"/>
    </row>
    <row r="18" spans="2:10" x14ac:dyDescent="0.25">
      <c r="B18" s="27">
        <v>15</v>
      </c>
      <c r="C18" s="7">
        <f>namen!C16</f>
        <v>0</v>
      </c>
      <c r="D18" s="21"/>
      <c r="E18" s="70" t="s">
        <v>16</v>
      </c>
      <c r="F18" s="71">
        <f>COUNTIF(F4:F17,"&gt;0")</f>
        <v>3</v>
      </c>
      <c r="G18" s="71">
        <f>COUNTIF(G4:G17,"&gt;0")</f>
        <v>3</v>
      </c>
      <c r="H18" s="71">
        <f>COUNTIF(H4:H17,"&gt;0")</f>
        <v>3</v>
      </c>
      <c r="I18" s="74">
        <f>COUNTIF(I4:I17,"&gt;0")</f>
        <v>3</v>
      </c>
    </row>
    <row r="19" spans="2:10" x14ac:dyDescent="0.25">
      <c r="B19" s="27">
        <v>16</v>
      </c>
      <c r="C19" s="7">
        <f>namen!C17</f>
        <v>0</v>
      </c>
      <c r="D19" s="21"/>
      <c r="E19" s="65"/>
      <c r="F19" s="68"/>
      <c r="G19" s="68"/>
      <c r="H19" s="68"/>
      <c r="I19" s="74"/>
    </row>
    <row r="20" spans="2:10" x14ac:dyDescent="0.25">
      <c r="B20" s="27">
        <v>17</v>
      </c>
      <c r="C20" s="7">
        <f>namen!C18</f>
        <v>0</v>
      </c>
      <c r="D20" s="21"/>
      <c r="E20" s="73" t="s">
        <v>31</v>
      </c>
      <c r="F20" s="67">
        <f>IF(F18=0,"",IF(F18&gt;0,F29-F30))</f>
        <v>0</v>
      </c>
      <c r="G20" s="67">
        <f>IF(G18=0,"",IF(G18&gt;0,G29-G30))</f>
        <v>0</v>
      </c>
      <c r="H20" s="67">
        <f>IF(H18=0,"",IF(H18&gt;0,H29-H30))</f>
        <v>0</v>
      </c>
      <c r="I20" s="75">
        <f>IF(I18=0,"",IF(I18&gt;0,I29-I30))</f>
        <v>1</v>
      </c>
    </row>
    <row r="21" spans="2:10" x14ac:dyDescent="0.25">
      <c r="B21" s="27">
        <v>18</v>
      </c>
      <c r="C21" s="7">
        <f>namen!C19</f>
        <v>0</v>
      </c>
      <c r="D21" s="21"/>
      <c r="E21" s="73" t="s">
        <v>31</v>
      </c>
      <c r="F21" s="72">
        <f>IF(F18=0,"",IF(F18&gt;0,F20/F18))</f>
        <v>0</v>
      </c>
      <c r="G21" s="72">
        <f>IF(G18=0,"",IF(G18&gt;0,G20/G18))</f>
        <v>0</v>
      </c>
      <c r="H21" s="72">
        <f>IF(H18=0,"",IF(H18&gt;0,H20/H18))</f>
        <v>0</v>
      </c>
      <c r="I21" s="76">
        <f>IF(I18=0,"",IF(I18&gt;0,I20/I18))</f>
        <v>0.33333333333333331</v>
      </c>
    </row>
    <row r="22" spans="2:10" x14ac:dyDescent="0.25">
      <c r="B22" s="27">
        <v>19</v>
      </c>
      <c r="C22" s="7">
        <f>namen!C20</f>
        <v>0</v>
      </c>
      <c r="D22" s="21"/>
      <c r="E22" s="73" t="s">
        <v>14</v>
      </c>
      <c r="F22" s="67">
        <f>IF(F18=0,"",IF(F18&gt;0,F31-(F20+F30)))</f>
        <v>2</v>
      </c>
      <c r="G22" s="67">
        <f>IF(G18=0,"",IF(G18&gt;0,G31-(G20+G30)))</f>
        <v>2</v>
      </c>
      <c r="H22" s="67">
        <f>IF(H18=0,"",IF(H18&gt;0,H31-(H20+H30)))</f>
        <v>0</v>
      </c>
      <c r="I22" s="75">
        <f>IF(I18=0,"",IF(I18&gt;0,I31-(I20+I30)))</f>
        <v>1</v>
      </c>
    </row>
    <row r="23" spans="2:10" x14ac:dyDescent="0.25">
      <c r="B23" s="27">
        <v>20</v>
      </c>
      <c r="C23" s="7">
        <f>namen!C21</f>
        <v>0</v>
      </c>
      <c r="D23" s="21"/>
      <c r="E23" s="73" t="s">
        <v>14</v>
      </c>
      <c r="F23" s="72">
        <f>IF(F18=0,"",IF(F18&gt;0,F22/F18))</f>
        <v>0.66666666666666663</v>
      </c>
      <c r="G23" s="72">
        <f>IF(G18=0,"",IF(G18&gt;0,G22/G18))</f>
        <v>0.66666666666666663</v>
      </c>
      <c r="H23" s="72">
        <f>IF(H18=0,"",IF(H18&gt;0,H22/H18))</f>
        <v>0</v>
      </c>
      <c r="I23" s="76">
        <f>IF(I18=0,"",IF(I18&gt;0,I22/I18))</f>
        <v>0.33333333333333331</v>
      </c>
    </row>
    <row r="24" spans="2:10" x14ac:dyDescent="0.25">
      <c r="B24" s="27">
        <v>21</v>
      </c>
      <c r="C24" s="7">
        <f>namen!C22</f>
        <v>0</v>
      </c>
      <c r="D24" s="21"/>
      <c r="E24" s="73" t="s">
        <v>15</v>
      </c>
      <c r="F24" s="67">
        <f>IF(F18=0,"",IF(F18&gt;0,F32-(F26+F31)))</f>
        <v>0</v>
      </c>
      <c r="G24" s="67">
        <f>IF(G18=0,"",IF(G18&gt;0,G32-(G26+G31)))</f>
        <v>1</v>
      </c>
      <c r="H24" s="67">
        <f>IF(H18=0,"",IF(H18&gt;0,H32-(H26+H31)))</f>
        <v>1</v>
      </c>
      <c r="I24" s="75">
        <f>IF(I18=0,"",IF(I18&gt;0,I32-(I26+I31)))</f>
        <v>1</v>
      </c>
    </row>
    <row r="25" spans="2:10" x14ac:dyDescent="0.25">
      <c r="B25" s="27">
        <v>22</v>
      </c>
      <c r="C25" s="7">
        <f>namen!C23</f>
        <v>0</v>
      </c>
      <c r="D25" s="21"/>
      <c r="E25" s="73" t="s">
        <v>15</v>
      </c>
      <c r="F25" s="72">
        <f>IF(F18=0,"",IF(F18&gt;0,F24/F18))</f>
        <v>0</v>
      </c>
      <c r="G25" s="72">
        <f>IF(G18=0,"",IF(G18&gt;0,G24/G18))</f>
        <v>0.33333333333333331</v>
      </c>
      <c r="H25" s="72">
        <f>IF(H18=0,"",IF(H18&gt;0,H24/H18))</f>
        <v>0.33333333333333331</v>
      </c>
      <c r="I25" s="76">
        <f>IF(I18=0,"",IF(I18&gt;0,I24/I18))</f>
        <v>0.33333333333333331</v>
      </c>
    </row>
    <row r="26" spans="2:10" x14ac:dyDescent="0.25">
      <c r="B26" s="27">
        <v>23</v>
      </c>
      <c r="C26" s="7">
        <f>namen!C24</f>
        <v>0</v>
      </c>
      <c r="D26" s="21"/>
      <c r="E26" s="73" t="s">
        <v>17</v>
      </c>
      <c r="F26" s="67">
        <f>IF(F18=0,"",IF(F18&gt;0,COUNTIF(F4:F17,"&gt;=0,80")))</f>
        <v>1</v>
      </c>
      <c r="G26" s="67">
        <f>IF(G18=0,"",IF(G18&gt;0,COUNTIF(G4:G17,"&gt;=0,80")))</f>
        <v>0</v>
      </c>
      <c r="H26" s="67">
        <f>IF(H18=0,"",IF(H18&gt;0,COUNTIF(H4:H17,"&gt;=0,80")))</f>
        <v>2</v>
      </c>
      <c r="I26" s="75">
        <f>IF(I18=0,"",IF(I18&gt;0,COUNTIF(I4:I17,"&gt;=0,80")))</f>
        <v>0</v>
      </c>
    </row>
    <row r="27" spans="2:10" x14ac:dyDescent="0.25">
      <c r="B27" s="27">
        <v>24</v>
      </c>
      <c r="C27" s="7">
        <f>namen!C25</f>
        <v>0</v>
      </c>
      <c r="D27" s="21"/>
      <c r="E27" s="73" t="s">
        <v>17</v>
      </c>
      <c r="F27" s="72">
        <f>IF(F18=0,"",IF(F18&gt;0,F26/F18))</f>
        <v>0.33333333333333331</v>
      </c>
      <c r="G27" s="72">
        <f>IF(G18=0,"",IF(G18&gt;0,G26/G18))</f>
        <v>0</v>
      </c>
      <c r="H27" s="72">
        <f>IF(H18=0,"",IF(H18&gt;0,H26/H18))</f>
        <v>0.66666666666666663</v>
      </c>
      <c r="I27" s="72">
        <f>IF(I18=0,"",IF(I18&gt;0,I26/I18))</f>
        <v>0</v>
      </c>
    </row>
    <row r="28" spans="2:10" x14ac:dyDescent="0.25">
      <c r="B28" s="27">
        <v>25</v>
      </c>
      <c r="C28" s="7">
        <f>namen!C26</f>
        <v>0</v>
      </c>
      <c r="D28" s="21"/>
      <c r="E28" s="73"/>
      <c r="F28" s="69"/>
      <c r="G28" s="69"/>
      <c r="H28" s="69"/>
      <c r="I28" s="69"/>
    </row>
    <row r="29" spans="2:10" x14ac:dyDescent="0.25">
      <c r="B29" s="27">
        <v>26</v>
      </c>
      <c r="C29" s="7">
        <f>namen!C27</f>
        <v>0</v>
      </c>
      <c r="D29" s="21"/>
      <c r="E29" s="73"/>
      <c r="F29" s="67">
        <f>COUNTIF(F4:F17,"&lt;0,4")</f>
        <v>0</v>
      </c>
      <c r="G29" s="67">
        <f>COUNTIF(G4:G17,"&lt;0,4")</f>
        <v>0</v>
      </c>
      <c r="H29" s="67">
        <f>COUNTIF(H4:H17,"&lt;0,4")</f>
        <v>0</v>
      </c>
      <c r="I29" s="67">
        <f>COUNTIF(I4:I17,"&lt;0,4")</f>
        <v>1</v>
      </c>
      <c r="J29" s="36"/>
    </row>
    <row r="30" spans="2:10" x14ac:dyDescent="0.25">
      <c r="B30" s="27">
        <v>27</v>
      </c>
      <c r="C30" s="7">
        <f>namen!C28</f>
        <v>0</v>
      </c>
      <c r="D30" s="21"/>
      <c r="E30" s="64"/>
      <c r="F30" s="67">
        <f>COUNTIF(F4:F17,"=0")</f>
        <v>0</v>
      </c>
      <c r="G30" s="67">
        <f>COUNTIF(G4:G17,"=0")</f>
        <v>0</v>
      </c>
      <c r="H30" s="67">
        <f>COUNTIF(H4:H17,"=0")</f>
        <v>0</v>
      </c>
      <c r="I30" s="67">
        <f>COUNTIF(I4:I17,"=0")</f>
        <v>0</v>
      </c>
      <c r="J30" s="36"/>
    </row>
    <row r="31" spans="2:10" x14ac:dyDescent="0.25">
      <c r="B31" s="27">
        <v>28</v>
      </c>
      <c r="C31" s="7">
        <f>namen!C29</f>
        <v>0</v>
      </c>
      <c r="D31" s="21"/>
      <c r="E31" s="64"/>
      <c r="F31" s="67">
        <f>COUNTIF(F4:F17,"&lt;0,6")</f>
        <v>2</v>
      </c>
      <c r="G31" s="67">
        <f>COUNTIF(G4:G17,"&lt;0,6")</f>
        <v>2</v>
      </c>
      <c r="H31" s="67">
        <f>COUNTIF(H4:H17,"&lt;0,6")</f>
        <v>0</v>
      </c>
      <c r="I31" s="67">
        <f>COUNTIF(I4:I17,"&lt;0,6")</f>
        <v>2</v>
      </c>
      <c r="J31" s="36"/>
    </row>
    <row r="32" spans="2:10" x14ac:dyDescent="0.25">
      <c r="B32" s="27">
        <v>29</v>
      </c>
      <c r="C32" s="7">
        <f>namen!C30</f>
        <v>0</v>
      </c>
      <c r="D32" s="21"/>
      <c r="E32" s="64"/>
      <c r="F32" s="68">
        <f>F18</f>
        <v>3</v>
      </c>
      <c r="G32" s="68">
        <f>G18</f>
        <v>3</v>
      </c>
      <c r="H32" s="68">
        <f>H18</f>
        <v>3</v>
      </c>
      <c r="I32" s="68">
        <f>I18</f>
        <v>3</v>
      </c>
      <c r="J32" s="36"/>
    </row>
    <row r="33" spans="2:10" x14ac:dyDescent="0.25">
      <c r="B33" s="27">
        <v>30</v>
      </c>
      <c r="C33" s="7">
        <f>namen!C31</f>
        <v>0</v>
      </c>
      <c r="D33" s="21"/>
      <c r="E33" s="64"/>
      <c r="F33" s="69"/>
      <c r="G33" s="69"/>
      <c r="H33" s="69"/>
      <c r="I33" s="69"/>
      <c r="J33" s="36"/>
    </row>
    <row r="34" spans="2:10" x14ac:dyDescent="0.25">
      <c r="B34" s="27">
        <v>31</v>
      </c>
      <c r="C34" s="7">
        <f>namen!C32</f>
        <v>0</v>
      </c>
      <c r="D34" s="21"/>
      <c r="E34" s="65"/>
      <c r="F34" s="66"/>
      <c r="G34" s="66"/>
      <c r="H34" s="66"/>
      <c r="I34" s="66"/>
      <c r="J34" s="36"/>
    </row>
    <row r="35" spans="2:10" x14ac:dyDescent="0.25">
      <c r="B35" s="27">
        <v>32</v>
      </c>
      <c r="C35" s="7">
        <f>namen!C33</f>
        <v>0</v>
      </c>
      <c r="D35" s="21"/>
      <c r="E35" s="65"/>
      <c r="F35" s="66"/>
      <c r="G35" s="66"/>
      <c r="H35" s="66"/>
      <c r="I35" s="66"/>
      <c r="J35" s="36"/>
    </row>
    <row r="36" spans="2:10" x14ac:dyDescent="0.25">
      <c r="B36" s="27">
        <v>33</v>
      </c>
      <c r="C36" s="7">
        <f>namen!C34</f>
        <v>0</v>
      </c>
      <c r="D36" s="21"/>
      <c r="E36" s="65"/>
      <c r="F36" s="66"/>
      <c r="G36" s="66"/>
      <c r="H36" s="66"/>
      <c r="I36" s="66"/>
      <c r="J36" s="36"/>
    </row>
    <row r="37" spans="2:10" x14ac:dyDescent="0.25">
      <c r="B37" s="28">
        <v>34</v>
      </c>
      <c r="C37" s="7">
        <f>namen!C35</f>
        <v>0</v>
      </c>
      <c r="D37" s="21"/>
      <c r="E37" s="65"/>
      <c r="F37" s="66"/>
      <c r="G37" s="66"/>
      <c r="H37" s="66"/>
      <c r="I37" s="66"/>
      <c r="J37" s="36"/>
    </row>
    <row r="38" spans="2:10" x14ac:dyDescent="0.25">
      <c r="B38" s="27">
        <v>35</v>
      </c>
      <c r="C38" s="7">
        <f>namen!C36</f>
        <v>0</v>
      </c>
      <c r="D38" s="21"/>
      <c r="E38" s="64"/>
      <c r="F38" s="69"/>
      <c r="G38" s="69"/>
      <c r="H38" s="69"/>
      <c r="I38" s="69"/>
      <c r="J38" s="36"/>
    </row>
    <row r="39" spans="2:10" x14ac:dyDescent="0.25">
      <c r="B39" s="9"/>
      <c r="C39" s="21"/>
      <c r="D39" s="21"/>
    </row>
    <row r="40" spans="2:10" x14ac:dyDescent="0.25">
      <c r="B40" s="14"/>
      <c r="C40" s="15"/>
      <c r="F40" s="19"/>
      <c r="G40" s="19"/>
      <c r="H40" s="19"/>
      <c r="I40" s="19"/>
    </row>
  </sheetData>
  <sheetProtection algorithmName="SHA-512" hashValue="k6c4DLcNWD8MzOTL3oKbobJocjOE83vF3A+DWwWigqV5mw4rSYUTX7EMf5Ahtx01YWrU7CQEhpfBV70wBPw1ww==" saltValue="Qv0uA2f1YjR4gGIotuAPDA==" spinCount="100000" sheet="1" objects="1" scenarios="1"/>
  <mergeCells count="3">
    <mergeCell ref="B2:C2"/>
    <mergeCell ref="B3:C3"/>
    <mergeCell ref="F2:I2"/>
  </mergeCells>
  <phoneticPr fontId="2" type="noConversion"/>
  <conditionalFormatting sqref="F27:I27">
    <cfRule type="cellIs" dxfId="15" priority="3" stopIfTrue="1" operator="equal">
      <formula>""</formula>
    </cfRule>
    <cfRule type="cellIs" dxfId="14" priority="4" stopIfTrue="1" operator="notEqual">
      <formula>0</formula>
    </cfRule>
  </conditionalFormatting>
  <conditionalFormatting sqref="F19:H19 F34:I37 F16:I17">
    <cfRule type="cellIs" dxfId="13" priority="5" stopIfTrue="1" operator="between">
      <formula>1</formula>
      <formula>40</formula>
    </cfRule>
    <cfRule type="cellIs" dxfId="12" priority="6" stopIfTrue="1" operator="between">
      <formula>41</formula>
      <formula>60</formula>
    </cfRule>
    <cfRule type="cellIs" dxfId="11" priority="7" stopIfTrue="1" operator="greaterThan">
      <formula>80</formula>
    </cfRule>
  </conditionalFormatting>
  <conditionalFormatting sqref="F23:H23">
    <cfRule type="cellIs" dxfId="10" priority="8" stopIfTrue="1" operator="equal">
      <formula>""</formula>
    </cfRule>
    <cfRule type="cellIs" dxfId="9" priority="9" stopIfTrue="1" operator="notEqual">
      <formula>0</formula>
    </cfRule>
  </conditionalFormatting>
  <conditionalFormatting sqref="F21:H21">
    <cfRule type="cellIs" dxfId="8" priority="10" stopIfTrue="1" operator="equal">
      <formula>""</formula>
    </cfRule>
    <cfRule type="cellIs" dxfId="7" priority="11" stopIfTrue="1" operator="notEqual">
      <formula>0</formula>
    </cfRule>
  </conditionalFormatting>
  <conditionalFormatting sqref="F25:H25">
    <cfRule type="cellIs" dxfId="6" priority="12" stopIfTrue="1" operator="equal">
      <formula>""</formula>
    </cfRule>
    <cfRule type="cellIs" dxfId="5" priority="13" stopIfTrue="1" operator="notEqual">
      <formula>0</formula>
    </cfRule>
  </conditionalFormatting>
  <conditionalFormatting sqref="F4:I15">
    <cfRule type="cellIs" dxfId="0" priority="1" stopIfTrue="1" operator="equal">
      <formula>""</formula>
    </cfRule>
    <cfRule type="cellIs" dxfId="2" priority="2" stopIfTrue="1" operator="between">
      <formula>0.001</formula>
      <formula>0.39999</formula>
    </cfRule>
    <cfRule type="cellIs" dxfId="3" priority="14" stopIfTrue="1" operator="between">
      <formula>0.4</formula>
      <formula>0.5999</formula>
    </cfRule>
    <cfRule type="cellIs" dxfId="4" priority="15" stopIfTrue="1" operator="between">
      <formula>0.6</formula>
      <formula>0.7999</formula>
    </cfRule>
    <cfRule type="cellIs" dxfId="1" priority="16" stopIfTrue="1" operator="greaterThanOrEqual">
      <formula>0.8</formula>
    </cfRule>
  </conditionalFormatting>
  <pageMargins left="1.35" right="0.59" top="1.65" bottom="0.24" header="0.88" footer="0.16"/>
  <pageSetup paperSize="9" scale="120" orientation="portrait" r:id="rId1"/>
  <headerFooter alignWithMargins="0">
    <oddHeader>&amp;C&amp;16leerlingprofiel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5</vt:i4>
      </vt:variant>
    </vt:vector>
  </HeadingPairs>
  <TitlesOfParts>
    <vt:vector size="11" baseType="lpstr">
      <vt:lpstr>namen</vt:lpstr>
      <vt:lpstr>optellen</vt:lpstr>
      <vt:lpstr>aftrekken</vt:lpstr>
      <vt:lpstr>keer</vt:lpstr>
      <vt:lpstr>delen</vt:lpstr>
      <vt:lpstr>leerlingprofiel</vt:lpstr>
      <vt:lpstr>aftrekken!Afdrukbereik</vt:lpstr>
      <vt:lpstr>delen!Afdrukbereik</vt:lpstr>
      <vt:lpstr>keer!Afdrukbereik</vt:lpstr>
      <vt:lpstr>leerlingprofiel!Afdrukbereik</vt:lpstr>
      <vt:lpstr>optellen!Afdrukbereik</vt:lpstr>
    </vt:vector>
  </TitlesOfParts>
  <Company>Thuis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Harrie Meinen | De Kardoen</cp:lastModifiedBy>
  <cp:lastPrinted>2022-02-12T15:30:50Z</cp:lastPrinted>
  <dcterms:created xsi:type="dcterms:W3CDTF">2009-09-30T19:15:06Z</dcterms:created>
  <dcterms:modified xsi:type="dcterms:W3CDTF">2022-02-12T15:31:32Z</dcterms:modified>
</cp:coreProperties>
</file>