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EDUFORCE UPDATE 23-01-2017\EDUFORCE hollen naar 100\2 - hollen naar 100\materialen hollen naar 100\1. toetsen\4. registratie\"/>
    </mc:Choice>
  </mc:AlternateContent>
  <xr:revisionPtr revIDLastSave="0" documentId="13_ncr:40009_{6CD1F0D2-0002-40E5-BBFA-7A1F49323DDD}" xr6:coauthVersionLast="47" xr6:coauthVersionMax="47" xr10:uidLastSave="{00000000-0000-0000-0000-000000000000}"/>
  <bookViews>
    <workbookView showSheetTabs="0" xWindow="-110" yWindow="-110" windowWidth="19420" windowHeight="10420"/>
  </bookViews>
  <sheets>
    <sheet name="namen" sheetId="10" r:id="rId1"/>
    <sheet name="toets 1" sheetId="1" r:id="rId2"/>
    <sheet name="toets 2" sheetId="2" r:id="rId3"/>
    <sheet name="toets 3" sheetId="3" r:id="rId4"/>
    <sheet name="toets 4" sheetId="8" r:id="rId5"/>
    <sheet name="leerlingprofiel" sheetId="9" r:id="rId6"/>
  </sheets>
  <definedNames>
    <definedName name="_xlnm.Print_Area" localSheetId="5">leerlingprofiel!$F$1:$P$59</definedName>
    <definedName name="_xlnm.Print_Area" localSheetId="0">namen!$A$1:$C$37</definedName>
    <definedName name="_xlnm.Print_Area" localSheetId="1">'toets 1'!$A$1:$Y$46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9" l="1"/>
  <c r="N48" i="9"/>
  <c r="N47" i="9"/>
  <c r="N46" i="9"/>
  <c r="N50" i="9" s="1"/>
  <c r="O50" i="9" s="1"/>
  <c r="N45" i="9"/>
  <c r="N44" i="9"/>
  <c r="N40" i="9"/>
  <c r="N39" i="9"/>
  <c r="N42" i="9" s="1"/>
  <c r="N38" i="9"/>
  <c r="M9" i="8"/>
  <c r="M10" i="8"/>
  <c r="M11" i="8"/>
  <c r="M12" i="8"/>
  <c r="O12" i="8" s="1"/>
  <c r="M13" i="8"/>
  <c r="O13" i="8" s="1"/>
  <c r="M14" i="8"/>
  <c r="M15" i="8"/>
  <c r="O15" i="8" s="1"/>
  <c r="M16" i="8"/>
  <c r="M17" i="8"/>
  <c r="M18" i="8"/>
  <c r="M19" i="8"/>
  <c r="M20" i="8"/>
  <c r="O20" i="8" s="1"/>
  <c r="M21" i="8"/>
  <c r="O21" i="8" s="1"/>
  <c r="M22" i="8"/>
  <c r="M23" i="8"/>
  <c r="O23" i="8" s="1"/>
  <c r="M24" i="8"/>
  <c r="M25" i="8"/>
  <c r="M26" i="8"/>
  <c r="M27" i="8"/>
  <c r="M28" i="8"/>
  <c r="O28" i="8" s="1"/>
  <c r="M29" i="8"/>
  <c r="O29" i="8" s="1"/>
  <c r="M30" i="8"/>
  <c r="M31" i="8"/>
  <c r="O31" i="8" s="1"/>
  <c r="M32" i="8"/>
  <c r="M33" i="8"/>
  <c r="M34" i="8"/>
  <c r="M35" i="8"/>
  <c r="M36" i="8"/>
  <c r="O36" i="8" s="1"/>
  <c r="M37" i="8"/>
  <c r="O37" i="8" s="1"/>
  <c r="M38" i="8"/>
  <c r="M39" i="8"/>
  <c r="O39" i="8" s="1"/>
  <c r="M40" i="8"/>
  <c r="M41" i="8"/>
  <c r="M42" i="8"/>
  <c r="M9" i="3"/>
  <c r="M10" i="3"/>
  <c r="M11" i="3"/>
  <c r="O11" i="3" s="1"/>
  <c r="M12" i="3"/>
  <c r="O12" i="3" s="1"/>
  <c r="M13" i="3"/>
  <c r="M14" i="3"/>
  <c r="M15" i="3"/>
  <c r="M16" i="3"/>
  <c r="M17" i="3"/>
  <c r="M18" i="3"/>
  <c r="M19" i="3"/>
  <c r="O19" i="3" s="1"/>
  <c r="M20" i="3"/>
  <c r="O20" i="3" s="1"/>
  <c r="M21" i="3"/>
  <c r="M22" i="3"/>
  <c r="M23" i="3"/>
  <c r="M24" i="3"/>
  <c r="M25" i="3"/>
  <c r="M26" i="3"/>
  <c r="M27" i="3"/>
  <c r="O27" i="3" s="1"/>
  <c r="M28" i="3"/>
  <c r="O28" i="3" s="1"/>
  <c r="M29" i="3"/>
  <c r="M30" i="3"/>
  <c r="M31" i="3"/>
  <c r="M32" i="3"/>
  <c r="M33" i="3"/>
  <c r="M34" i="3"/>
  <c r="M35" i="3"/>
  <c r="O35" i="3" s="1"/>
  <c r="M36" i="3"/>
  <c r="O36" i="3" s="1"/>
  <c r="M37" i="3"/>
  <c r="M38" i="3"/>
  <c r="M39" i="3"/>
  <c r="M40" i="3"/>
  <c r="M41" i="3"/>
  <c r="M42" i="3"/>
  <c r="M8" i="3"/>
  <c r="O8" i="3" s="1"/>
  <c r="M9" i="2"/>
  <c r="O9" i="2" s="1"/>
  <c r="M10" i="2"/>
  <c r="O10" i="2" s="1"/>
  <c r="M11" i="2"/>
  <c r="M12" i="2"/>
  <c r="M13" i="2"/>
  <c r="M14" i="2"/>
  <c r="O14" i="2" s="1"/>
  <c r="M15" i="2"/>
  <c r="O15" i="2" s="1"/>
  <c r="M16" i="2"/>
  <c r="M17" i="2"/>
  <c r="O17" i="2" s="1"/>
  <c r="M18" i="2"/>
  <c r="O18" i="2" s="1"/>
  <c r="M19" i="2"/>
  <c r="M20" i="2"/>
  <c r="M21" i="2"/>
  <c r="M22" i="2"/>
  <c r="O22" i="2" s="1"/>
  <c r="M23" i="2"/>
  <c r="O23" i="2" s="1"/>
  <c r="M24" i="2"/>
  <c r="M25" i="2"/>
  <c r="O25" i="2" s="1"/>
  <c r="M26" i="2"/>
  <c r="O26" i="2" s="1"/>
  <c r="M27" i="2"/>
  <c r="M28" i="2"/>
  <c r="M29" i="2"/>
  <c r="M30" i="2"/>
  <c r="O30" i="2" s="1"/>
  <c r="M31" i="2"/>
  <c r="O31" i="2" s="1"/>
  <c r="M32" i="2"/>
  <c r="M33" i="2"/>
  <c r="O33" i="2" s="1"/>
  <c r="M34" i="2"/>
  <c r="O34" i="2" s="1"/>
  <c r="M35" i="2"/>
  <c r="M36" i="2"/>
  <c r="M37" i="2"/>
  <c r="M38" i="2"/>
  <c r="O38" i="2" s="1"/>
  <c r="M39" i="2"/>
  <c r="O39" i="2" s="1"/>
  <c r="M40" i="2"/>
  <c r="M41" i="2"/>
  <c r="O41" i="2" s="1"/>
  <c r="M42" i="2"/>
  <c r="O42" i="2" s="1"/>
  <c r="M9" i="1"/>
  <c r="M10" i="1"/>
  <c r="M11" i="1"/>
  <c r="M12" i="1"/>
  <c r="O12" i="1" s="1"/>
  <c r="M13" i="1"/>
  <c r="O13" i="1" s="1"/>
  <c r="M14" i="1"/>
  <c r="O14" i="1" s="1"/>
  <c r="M15" i="1"/>
  <c r="O15" i="1" s="1"/>
  <c r="M16" i="1"/>
  <c r="O16" i="1" s="1"/>
  <c r="M17" i="1"/>
  <c r="M18" i="1"/>
  <c r="M19" i="1"/>
  <c r="M20" i="1"/>
  <c r="O20" i="1" s="1"/>
  <c r="M21" i="1"/>
  <c r="O21" i="1" s="1"/>
  <c r="M22" i="1"/>
  <c r="O22" i="1" s="1"/>
  <c r="M23" i="1"/>
  <c r="O23" i="1" s="1"/>
  <c r="M24" i="1"/>
  <c r="O24" i="1" s="1"/>
  <c r="M25" i="1"/>
  <c r="M26" i="1"/>
  <c r="M27" i="1"/>
  <c r="M28" i="1"/>
  <c r="O28" i="1" s="1"/>
  <c r="M29" i="1"/>
  <c r="O29" i="1" s="1"/>
  <c r="M30" i="1"/>
  <c r="O30" i="1" s="1"/>
  <c r="M31" i="1"/>
  <c r="O31" i="1" s="1"/>
  <c r="M32" i="1"/>
  <c r="O32" i="1" s="1"/>
  <c r="M33" i="1"/>
  <c r="M34" i="1"/>
  <c r="M35" i="1"/>
  <c r="M36" i="1"/>
  <c r="O36" i="1" s="1"/>
  <c r="M37" i="1"/>
  <c r="O37" i="1" s="1"/>
  <c r="M38" i="1"/>
  <c r="O38" i="1" s="1"/>
  <c r="M39" i="1"/>
  <c r="O39" i="1" s="1"/>
  <c r="M40" i="1"/>
  <c r="O40" i="1" s="1"/>
  <c r="M41" i="1"/>
  <c r="M42" i="1"/>
  <c r="B8" i="9"/>
  <c r="C8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F33" i="9"/>
  <c r="G33" i="9"/>
  <c r="G2" i="9"/>
  <c r="G57" i="9"/>
  <c r="G56" i="9"/>
  <c r="H38" i="9"/>
  <c r="H39" i="9"/>
  <c r="H40" i="9"/>
  <c r="H41" i="9"/>
  <c r="H42" i="9"/>
  <c r="H51" i="9" s="1"/>
  <c r="I51" i="9" s="1"/>
  <c r="H44" i="9"/>
  <c r="H45" i="9"/>
  <c r="H46" i="9"/>
  <c r="H50" i="9"/>
  <c r="I50" i="9"/>
  <c r="G28" i="9"/>
  <c r="G27" i="9"/>
  <c r="N19" i="9"/>
  <c r="N15" i="9"/>
  <c r="N16" i="9"/>
  <c r="N17" i="9"/>
  <c r="N18" i="9"/>
  <c r="N21" i="9"/>
  <c r="O21" i="9" s="1"/>
  <c r="N9" i="9"/>
  <c r="N10" i="9"/>
  <c r="N11" i="9"/>
  <c r="N12" i="9"/>
  <c r="N13" i="9"/>
  <c r="O13" i="9"/>
  <c r="O20" i="9"/>
  <c r="H9" i="9"/>
  <c r="H13" i="9" s="1"/>
  <c r="I13" i="9" s="1"/>
  <c r="H10" i="9"/>
  <c r="H11" i="9"/>
  <c r="H15" i="9"/>
  <c r="H21" i="9" s="1"/>
  <c r="I21" i="9" s="1"/>
  <c r="H16" i="9"/>
  <c r="H17" i="9"/>
  <c r="H18" i="9"/>
  <c r="I19" i="9"/>
  <c r="I20" i="9"/>
  <c r="C6" i="9"/>
  <c r="M8" i="1"/>
  <c r="O8" i="1" s="1"/>
  <c r="I44" i="1"/>
  <c r="I45" i="1"/>
  <c r="I46" i="1"/>
  <c r="G44" i="1"/>
  <c r="G46" i="1" s="1"/>
  <c r="H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E44" i="1"/>
  <c r="O9" i="1"/>
  <c r="O10" i="1"/>
  <c r="O11" i="1"/>
  <c r="O17" i="1"/>
  <c r="O18" i="1"/>
  <c r="O19" i="1"/>
  <c r="O25" i="1"/>
  <c r="O26" i="1"/>
  <c r="O27" i="1"/>
  <c r="O33" i="1"/>
  <c r="O34" i="1"/>
  <c r="O35" i="1"/>
  <c r="O41" i="1"/>
  <c r="O42" i="1"/>
  <c r="F44" i="1"/>
  <c r="F46" i="1" s="1"/>
  <c r="D44" i="1"/>
  <c r="D46" i="1" s="1"/>
  <c r="D45" i="1"/>
  <c r="C44" i="1"/>
  <c r="C46" i="1" s="1"/>
  <c r="G45" i="1"/>
  <c r="E45" i="1"/>
  <c r="E46" i="1"/>
  <c r="C45" i="1"/>
  <c r="H45" i="1"/>
  <c r="H46" i="1"/>
  <c r="F45" i="1"/>
  <c r="M8" i="2"/>
  <c r="K44" i="2"/>
  <c r="K46" i="2" s="1"/>
  <c r="K45" i="2"/>
  <c r="J44" i="2"/>
  <c r="J45" i="2"/>
  <c r="J46" i="2"/>
  <c r="I44" i="2"/>
  <c r="I45" i="2"/>
  <c r="I46" i="2"/>
  <c r="H44" i="2"/>
  <c r="H46" i="2" s="1"/>
  <c r="H45" i="2"/>
  <c r="G44" i="2"/>
  <c r="G45" i="2"/>
  <c r="G46" i="2"/>
  <c r="F44" i="2"/>
  <c r="F46" i="2" s="1"/>
  <c r="F45" i="2"/>
  <c r="E44" i="2"/>
  <c r="E45" i="2"/>
  <c r="E46" i="2"/>
  <c r="D44" i="2"/>
  <c r="D45" i="2"/>
  <c r="D46" i="2"/>
  <c r="C44" i="2"/>
  <c r="C46" i="2" s="1"/>
  <c r="C45" i="2"/>
  <c r="B42" i="2"/>
  <c r="B41" i="2"/>
  <c r="O40" i="2"/>
  <c r="B40" i="2"/>
  <c r="B39" i="2"/>
  <c r="B38" i="2"/>
  <c r="O37" i="2"/>
  <c r="B37" i="2"/>
  <c r="O36" i="2"/>
  <c r="B36" i="2"/>
  <c r="O35" i="2"/>
  <c r="B35" i="2"/>
  <c r="B34" i="2"/>
  <c r="B33" i="2"/>
  <c r="O32" i="2"/>
  <c r="B32" i="2"/>
  <c r="B31" i="2"/>
  <c r="B30" i="2"/>
  <c r="O29" i="2"/>
  <c r="B29" i="2"/>
  <c r="O28" i="2"/>
  <c r="B28" i="2"/>
  <c r="O27" i="2"/>
  <c r="B27" i="2"/>
  <c r="B26" i="2"/>
  <c r="B25" i="2"/>
  <c r="O24" i="2"/>
  <c r="B24" i="2"/>
  <c r="B23" i="2"/>
  <c r="B22" i="2"/>
  <c r="O21" i="2"/>
  <c r="B21" i="2"/>
  <c r="O20" i="2"/>
  <c r="B20" i="2"/>
  <c r="O19" i="2"/>
  <c r="B19" i="2"/>
  <c r="B18" i="2"/>
  <c r="B17" i="2"/>
  <c r="O16" i="2"/>
  <c r="B16" i="2"/>
  <c r="B15" i="2"/>
  <c r="B14" i="2"/>
  <c r="O13" i="2"/>
  <c r="B13" i="2"/>
  <c r="O12" i="2"/>
  <c r="B12" i="2"/>
  <c r="O11" i="2"/>
  <c r="B11" i="2"/>
  <c r="B10" i="2"/>
  <c r="B9" i="2"/>
  <c r="O8" i="2"/>
  <c r="B8" i="2"/>
  <c r="F44" i="3"/>
  <c r="E44" i="3"/>
  <c r="G44" i="3"/>
  <c r="I44" i="3"/>
  <c r="I45" i="3"/>
  <c r="I46" i="3"/>
  <c r="H44" i="3"/>
  <c r="H46" i="3" s="1"/>
  <c r="H45" i="3"/>
  <c r="G45" i="3"/>
  <c r="G46" i="3" s="1"/>
  <c r="F45" i="3"/>
  <c r="F46" i="3"/>
  <c r="E45" i="3"/>
  <c r="E46" i="3"/>
  <c r="D44" i="3"/>
  <c r="D46" i="3" s="1"/>
  <c r="D45" i="3"/>
  <c r="C44" i="3"/>
  <c r="C45" i="3"/>
  <c r="C46" i="3"/>
  <c r="O42" i="3"/>
  <c r="B42" i="3"/>
  <c r="O41" i="3"/>
  <c r="B41" i="3"/>
  <c r="O40" i="3"/>
  <c r="B40" i="3"/>
  <c r="O39" i="3"/>
  <c r="B39" i="3"/>
  <c r="O38" i="3"/>
  <c r="B38" i="3"/>
  <c r="O37" i="3"/>
  <c r="B37" i="3"/>
  <c r="B36" i="3"/>
  <c r="B35" i="3"/>
  <c r="O34" i="3"/>
  <c r="B34" i="3"/>
  <c r="O33" i="3"/>
  <c r="B33" i="3"/>
  <c r="O32" i="3"/>
  <c r="B32" i="3"/>
  <c r="O31" i="3"/>
  <c r="B31" i="3"/>
  <c r="O30" i="3"/>
  <c r="B30" i="3"/>
  <c r="O29" i="3"/>
  <c r="B29" i="3"/>
  <c r="B28" i="3"/>
  <c r="B27" i="3"/>
  <c r="O26" i="3"/>
  <c r="B26" i="3"/>
  <c r="O25" i="3"/>
  <c r="B25" i="3"/>
  <c r="O24" i="3"/>
  <c r="B24" i="3"/>
  <c r="O23" i="3"/>
  <c r="B23" i="3"/>
  <c r="O22" i="3"/>
  <c r="B22" i="3"/>
  <c r="O21" i="3"/>
  <c r="B21" i="3"/>
  <c r="B20" i="3"/>
  <c r="B19" i="3"/>
  <c r="O18" i="3"/>
  <c r="B18" i="3"/>
  <c r="O17" i="3"/>
  <c r="B17" i="3"/>
  <c r="O16" i="3"/>
  <c r="B16" i="3"/>
  <c r="O15" i="3"/>
  <c r="B15" i="3"/>
  <c r="O14" i="3"/>
  <c r="B14" i="3"/>
  <c r="O13" i="3"/>
  <c r="B13" i="3"/>
  <c r="B12" i="3"/>
  <c r="B11" i="3"/>
  <c r="O10" i="3"/>
  <c r="B10" i="3"/>
  <c r="O9" i="3"/>
  <c r="B9" i="3"/>
  <c r="B8" i="3"/>
  <c r="M8" i="8"/>
  <c r="J44" i="8"/>
  <c r="J45" i="8"/>
  <c r="J46" i="8"/>
  <c r="K44" i="8"/>
  <c r="K46" i="8" s="1"/>
  <c r="K45" i="8"/>
  <c r="F44" i="8"/>
  <c r="E44" i="8"/>
  <c r="E46" i="8" s="1"/>
  <c r="I44" i="8"/>
  <c r="I45" i="8"/>
  <c r="I46" i="8"/>
  <c r="H44" i="8"/>
  <c r="H46" i="8" s="1"/>
  <c r="H45" i="8"/>
  <c r="G44" i="8"/>
  <c r="G45" i="8"/>
  <c r="G46" i="8"/>
  <c r="F45" i="8"/>
  <c r="F46" i="8"/>
  <c r="E45" i="8"/>
  <c r="D44" i="8"/>
  <c r="D46" i="8" s="1"/>
  <c r="D45" i="8"/>
  <c r="C44" i="8"/>
  <c r="C45" i="8"/>
  <c r="C46" i="8"/>
  <c r="O42" i="8"/>
  <c r="B42" i="8"/>
  <c r="O41" i="8"/>
  <c r="B41" i="8"/>
  <c r="O40" i="8"/>
  <c r="B40" i="8"/>
  <c r="B39" i="8"/>
  <c r="O38" i="8"/>
  <c r="B38" i="8"/>
  <c r="B37" i="8"/>
  <c r="B36" i="8"/>
  <c r="O35" i="8"/>
  <c r="B35" i="8"/>
  <c r="O34" i="8"/>
  <c r="B34" i="8"/>
  <c r="O33" i="8"/>
  <c r="B33" i="8"/>
  <c r="O32" i="8"/>
  <c r="B32" i="8"/>
  <c r="B31" i="8"/>
  <c r="O30" i="8"/>
  <c r="B30" i="8"/>
  <c r="B29" i="8"/>
  <c r="B28" i="8"/>
  <c r="O27" i="8"/>
  <c r="B27" i="8"/>
  <c r="O26" i="8"/>
  <c r="B26" i="8"/>
  <c r="O25" i="8"/>
  <c r="B25" i="8"/>
  <c r="O24" i="8"/>
  <c r="B24" i="8"/>
  <c r="B23" i="8"/>
  <c r="O22" i="8"/>
  <c r="B22" i="8"/>
  <c r="B21" i="8"/>
  <c r="B20" i="8"/>
  <c r="O19" i="8"/>
  <c r="B19" i="8"/>
  <c r="O18" i="8"/>
  <c r="B18" i="8"/>
  <c r="O17" i="8"/>
  <c r="B17" i="8"/>
  <c r="O16" i="8"/>
  <c r="B16" i="8"/>
  <c r="B15" i="8"/>
  <c r="O14" i="8"/>
  <c r="B14" i="8"/>
  <c r="B13" i="8"/>
  <c r="B12" i="8"/>
  <c r="O11" i="8"/>
  <c r="B11" i="8"/>
  <c r="O10" i="8"/>
  <c r="B10" i="8"/>
  <c r="O9" i="8"/>
  <c r="B9" i="8"/>
  <c r="O8" i="8"/>
  <c r="B8" i="8"/>
  <c r="O42" i="9" l="1"/>
  <c r="N51" i="9"/>
  <c r="O51" i="9" s="1"/>
  <c r="I42" i="9"/>
  <c r="N22" i="9"/>
  <c r="O22" i="9" s="1"/>
  <c r="H22" i="9"/>
  <c r="I22" i="9" s="1"/>
</calcChain>
</file>

<file path=xl/sharedStrings.xml><?xml version="1.0" encoding="utf-8"?>
<sst xmlns="http://schemas.openxmlformats.org/spreadsheetml/2006/main" count="209" uniqueCount="106">
  <si>
    <t>namen</t>
  </si>
  <si>
    <t>totaal aantal goed</t>
  </si>
  <si>
    <t>max.score</t>
  </si>
  <si>
    <t>totaal aantal leerlingen</t>
  </si>
  <si>
    <t xml:space="preserve">onvoldoende </t>
  </si>
  <si>
    <t>percentage onvoldoende</t>
  </si>
  <si>
    <t>niveau</t>
  </si>
  <si>
    <t>boekje 1</t>
  </si>
  <si>
    <t>boekje 2</t>
  </si>
  <si>
    <t>Naam:</t>
  </si>
  <si>
    <t>geboortedatum</t>
  </si>
  <si>
    <t>opmerkingen</t>
  </si>
  <si>
    <r>
      <t xml:space="preserve">toets 1 - optellen tot 100 - basishandeling     </t>
    </r>
    <r>
      <rPr>
        <sz val="10"/>
        <rFont val="Arial"/>
        <family val="2"/>
      </rPr>
      <t>(noteer de score)</t>
    </r>
  </si>
  <si>
    <r>
      <t xml:space="preserve">toets 2 - aftrekken tot 100 - basishandeling     </t>
    </r>
    <r>
      <rPr>
        <sz val="10"/>
        <rFont val="Arial"/>
        <family val="2"/>
      </rPr>
      <t>(noteer de score)</t>
    </r>
  </si>
  <si>
    <t>boekje 3</t>
  </si>
  <si>
    <t>boekje 4</t>
  </si>
  <si>
    <r>
      <t xml:space="preserve">toets 4 - aftrekken tot 100 - het nieuwe tiental     </t>
    </r>
    <r>
      <rPr>
        <sz val="10"/>
        <rFont val="Arial"/>
        <family val="2"/>
      </rPr>
      <t>(noteer de score)</t>
    </r>
  </si>
  <si>
    <r>
      <t xml:space="preserve">toets 3 - optellen tot 100 - het nieuwe tiental     </t>
    </r>
    <r>
      <rPr>
        <sz val="10"/>
        <rFont val="Arial"/>
        <family val="2"/>
      </rPr>
      <t>(noteer de score)</t>
    </r>
  </si>
  <si>
    <t>nummer</t>
  </si>
  <si>
    <t>optellen</t>
  </si>
  <si>
    <t>score</t>
  </si>
  <si>
    <t>aftrekken</t>
  </si>
  <si>
    <t>boekje 1 - tientallen en eenheden</t>
  </si>
  <si>
    <t>boekje 2 - tot het nieuwe tiental</t>
  </si>
  <si>
    <t>max. score</t>
  </si>
  <si>
    <t>boekje 3 - niet door het tiental</t>
  </si>
  <si>
    <t>boekje 4 - door het tiental</t>
  </si>
  <si>
    <t>100 - 64 =</t>
  </si>
  <si>
    <t>totaal:</t>
  </si>
  <si>
    <t xml:space="preserve">totaal: </t>
  </si>
  <si>
    <t xml:space="preserve">   51 -   3 =</t>
  </si>
  <si>
    <t xml:space="preserve">   41 - 12 =</t>
  </si>
  <si>
    <t xml:space="preserve">   43 - 26 =</t>
  </si>
  <si>
    <t xml:space="preserve">   40 - 12 =</t>
  </si>
  <si>
    <t xml:space="preserve">   90 - 48 =</t>
  </si>
  <si>
    <t xml:space="preserve">  48 + 47 =</t>
  </si>
  <si>
    <t xml:space="preserve">  78 + 14 =</t>
  </si>
  <si>
    <t xml:space="preserve">  48 +   5 =</t>
  </si>
  <si>
    <t xml:space="preserve">   48 - 11 =</t>
  </si>
  <si>
    <t xml:space="preserve">   57 - 25 =</t>
  </si>
  <si>
    <t xml:space="preserve">   45 - 25 = </t>
  </si>
  <si>
    <t xml:space="preserve">  48 + 12 =</t>
  </si>
  <si>
    <t xml:space="preserve">  26 + 41 =</t>
  </si>
  <si>
    <t xml:space="preserve">  48 + 11 =</t>
  </si>
  <si>
    <t xml:space="preserve">   50 -   2 =</t>
  </si>
  <si>
    <t>100 -   2 =</t>
  </si>
  <si>
    <t xml:space="preserve">   53 - 30 =</t>
  </si>
  <si>
    <t xml:space="preserve">   37 - 10 =</t>
  </si>
  <si>
    <t xml:space="preserve">   46 -   4 =</t>
  </si>
  <si>
    <t xml:space="preserve">  53 + 40 =</t>
  </si>
  <si>
    <t xml:space="preserve">  36 + 10 =</t>
  </si>
  <si>
    <t xml:space="preserve">  52 +   2 =</t>
  </si>
  <si>
    <t xml:space="preserve">  48 +   2 = </t>
  </si>
  <si>
    <t xml:space="preserve">  30 + 10 =</t>
  </si>
  <si>
    <t xml:space="preserve">  40 + 40 =</t>
  </si>
  <si>
    <t xml:space="preserve">  60 +   2 = </t>
  </si>
  <si>
    <t xml:space="preserve">   30 - 10 =</t>
  </si>
  <si>
    <t xml:space="preserve">   60 - 40 = </t>
  </si>
  <si>
    <t xml:space="preserve">   42 -   2 = </t>
  </si>
  <si>
    <t xml:space="preserve">   52 - 50 = </t>
  </si>
  <si>
    <t>naam leerling</t>
  </si>
  <si>
    <t>toets 1 en 2</t>
  </si>
  <si>
    <t>toets 3 en 4</t>
  </si>
  <si>
    <t xml:space="preserve">totaal optellen: </t>
  </si>
  <si>
    <t>totaal aftrekken:</t>
  </si>
  <si>
    <t xml:space="preserve">totaal aftrekken: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</si>
  <si>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</si>
  <si>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</si>
  <si>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</si>
  <si>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</si>
  <si>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</si>
  <si>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</si>
  <si>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</si>
  <si>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</si>
  <si>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</si>
  <si>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60 +   2 =</t>
  </si>
  <si>
    <t xml:space="preserve">  48 +   2 =</t>
  </si>
  <si>
    <t xml:space="preserve">    30 - 10 =</t>
  </si>
  <si>
    <t xml:space="preserve">    60 - 40 =</t>
  </si>
  <si>
    <t xml:space="preserve">    42 -   2 =</t>
  </si>
  <si>
    <t xml:space="preserve">    52 - 50 =</t>
  </si>
  <si>
    <t xml:space="preserve">    46 -   4 =</t>
  </si>
  <si>
    <t xml:space="preserve">    37 - 10 =</t>
  </si>
  <si>
    <t xml:space="preserve">    53 - 30 =</t>
  </si>
  <si>
    <t xml:space="preserve">    50 -   2 =</t>
  </si>
  <si>
    <t xml:space="preserve">  100 -   2 =</t>
  </si>
  <si>
    <t xml:space="preserve">  32 + 48 =</t>
  </si>
  <si>
    <t xml:space="preserve">  45 + 55 =</t>
  </si>
  <si>
    <t xml:space="preserve">  48 + 37 =</t>
  </si>
  <si>
    <t xml:space="preserve">    48 - 11 =</t>
  </si>
  <si>
    <t xml:space="preserve">    57 - 25 =</t>
  </si>
  <si>
    <t xml:space="preserve">    45 - 25 =</t>
  </si>
  <si>
    <t xml:space="preserve">    40 - 12 =</t>
  </si>
  <si>
    <t xml:space="preserve">    90 - 48 =</t>
  </si>
  <si>
    <t xml:space="preserve">  100 - 64 =</t>
  </si>
  <si>
    <t xml:space="preserve">    51 -   3 =</t>
  </si>
  <si>
    <t xml:space="preserve">    41 - 12 =</t>
  </si>
  <si>
    <t>blad</t>
  </si>
  <si>
    <t>1, 2 en 4</t>
  </si>
  <si>
    <t>3 en 4</t>
  </si>
  <si>
    <t>5, 6 en 7</t>
  </si>
  <si>
    <t>7 en 8</t>
  </si>
  <si>
    <t>2 en 3</t>
  </si>
  <si>
    <t>Hollen naar 100</t>
  </si>
  <si>
    <r>
      <t>© Meesterwerk / Edu</t>
    </r>
    <r>
      <rPr>
        <i/>
        <sz val="8"/>
        <rFont val="Arial"/>
        <family val="2"/>
      </rPr>
      <t>force</t>
    </r>
  </si>
  <si>
    <t>5 en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</si>
</sst>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dd/mm/yy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Wingdings"/>
      <charset val="2"/>
    </font>
    <font>
      <sz val="10"/>
      <name val="Arial"/>
      <family val="2"/>
    </font>
    <font>
      <b/>
      <sz val="12"/>
      <color indexed="9"/>
      <name val="Arial"/>
      <family val="2"/>
    </font>
    <font>
      <u/>
      <sz val="8"/>
      <color indexed="12"/>
      <name val="Arial"/>
    </font>
    <font>
      <sz val="10"/>
      <color indexed="9"/>
      <name val="Arial"/>
      <family val="2"/>
    </font>
    <font>
      <i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2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2" xfId="0" applyBorder="1"/>
    <xf numFmtId="0" fontId="0" fillId="0" borderId="3" xfId="0" applyBorder="1" applyProtection="1"/>
    <xf numFmtId="0" fontId="0" fillId="0" borderId="3" xfId="0" applyBorder="1"/>
    <xf numFmtId="9" fontId="0" fillId="0" borderId="3" xfId="2" applyFont="1" applyBorder="1" applyAlignment="1">
      <alignment horizontal="center"/>
    </xf>
    <xf numFmtId="0" fontId="2" fillId="0" borderId="0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6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/>
      <protection locked="0"/>
    </xf>
    <xf numFmtId="182" fontId="0" fillId="0" borderId="8" xfId="0" applyNumberFormat="1" applyBorder="1" applyAlignment="1" applyProtection="1">
      <alignment horizontal="center"/>
      <protection locked="0"/>
    </xf>
    <xf numFmtId="182" fontId="0" fillId="0" borderId="9" xfId="0" applyNumberFormat="1" applyBorder="1" applyAlignment="1" applyProtection="1">
      <alignment horizontal="center"/>
      <protection locked="0"/>
    </xf>
    <xf numFmtId="182" fontId="0" fillId="0" borderId="10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2" borderId="12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/>
    <xf numFmtId="0" fontId="0" fillId="0" borderId="13" xfId="0" applyBorder="1"/>
    <xf numFmtId="0" fontId="0" fillId="0" borderId="6" xfId="0" applyBorder="1"/>
    <xf numFmtId="0" fontId="3" fillId="0" borderId="14" xfId="0" applyFont="1" applyBorder="1" applyAlignment="1">
      <alignment horizontal="center"/>
    </xf>
    <xf numFmtId="0" fontId="4" fillId="2" borderId="12" xfId="0" applyFont="1" applyFill="1" applyBorder="1" applyAlignment="1">
      <alignment horizontal="center" textRotation="90"/>
    </xf>
    <xf numFmtId="0" fontId="4" fillId="3" borderId="12" xfId="0" applyFont="1" applyFill="1" applyBorder="1" applyAlignment="1">
      <alignment horizontal="center" textRotation="90"/>
    </xf>
    <xf numFmtId="0" fontId="3" fillId="0" borderId="0" xfId="0" applyFont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15" xfId="0" applyBorder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2" borderId="20" xfId="0" applyFill="1" applyBorder="1" applyAlignment="1" applyProtection="1">
      <alignment horizontal="center"/>
    </xf>
    <xf numFmtId="0" fontId="0" fillId="2" borderId="20" xfId="0" applyFill="1" applyBorder="1" applyProtection="1"/>
    <xf numFmtId="0" fontId="0" fillId="2" borderId="21" xfId="0" applyFill="1" applyBorder="1" applyAlignment="1" applyProtection="1"/>
    <xf numFmtId="0" fontId="0" fillId="2" borderId="22" xfId="0" applyFill="1" applyBorder="1" applyAlignment="1" applyProtection="1"/>
    <xf numFmtId="0" fontId="3" fillId="0" borderId="0" xfId="0" applyFont="1" applyBorder="1" applyAlignment="1">
      <alignment horizontal="left"/>
    </xf>
    <xf numFmtId="0" fontId="0" fillId="2" borderId="23" xfId="0" applyFill="1" applyBorder="1"/>
    <xf numFmtId="0" fontId="2" fillId="2" borderId="20" xfId="0" applyFont="1" applyFill="1" applyBorder="1"/>
    <xf numFmtId="0" fontId="4" fillId="2" borderId="19" xfId="0" applyFont="1" applyFill="1" applyBorder="1"/>
    <xf numFmtId="0" fontId="4" fillId="2" borderId="12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left" textRotation="90"/>
    </xf>
    <xf numFmtId="0" fontId="2" fillId="2" borderId="20" xfId="0" applyFont="1" applyFill="1" applyBorder="1" applyAlignment="1">
      <alignment horizontal="center" textRotation="90"/>
    </xf>
    <xf numFmtId="0" fontId="0" fillId="3" borderId="20" xfId="0" applyFill="1" applyBorder="1" applyAlignment="1" applyProtection="1">
      <alignment horizontal="center"/>
    </xf>
    <xf numFmtId="0" fontId="0" fillId="3" borderId="20" xfId="0" applyFill="1" applyBorder="1" applyProtection="1"/>
    <xf numFmtId="0" fontId="0" fillId="3" borderId="21" xfId="0" applyFill="1" applyBorder="1" applyAlignment="1" applyProtection="1"/>
    <xf numFmtId="0" fontId="0" fillId="3" borderId="12" xfId="0" applyFill="1" applyBorder="1" applyProtection="1"/>
    <xf numFmtId="0" fontId="0" fillId="3" borderId="22" xfId="0" applyFill="1" applyBorder="1" applyAlignment="1" applyProtection="1"/>
    <xf numFmtId="0" fontId="2" fillId="2" borderId="2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/>
    </xf>
    <xf numFmtId="0" fontId="0" fillId="0" borderId="0" xfId="0" applyBorder="1" applyAlignment="1">
      <alignment horizontal="left" textRotation="90"/>
    </xf>
    <xf numFmtId="0" fontId="2" fillId="0" borderId="0" xfId="0" applyFont="1" applyBorder="1" applyAlignment="1">
      <alignment horizontal="left" textRotation="90"/>
    </xf>
    <xf numFmtId="0" fontId="2" fillId="0" borderId="0" xfId="0" applyFont="1" applyFill="1" applyBorder="1" applyAlignment="1">
      <alignment horizontal="left" textRotation="90"/>
    </xf>
    <xf numFmtId="0" fontId="6" fillId="0" borderId="0" xfId="0" applyFont="1" applyFill="1" applyBorder="1" applyAlignment="1" applyProtection="1">
      <alignment horizontal="left" textRotation="90"/>
    </xf>
    <xf numFmtId="0" fontId="0" fillId="0" borderId="0" xfId="0" applyFill="1" applyBorder="1" applyAlignment="1">
      <alignment horizontal="left" textRotation="90"/>
    </xf>
    <xf numFmtId="182" fontId="0" fillId="0" borderId="0" xfId="0" applyNumberFormat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center"/>
    </xf>
    <xf numFmtId="0" fontId="0" fillId="4" borderId="0" xfId="0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7" fillId="5" borderId="2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 textRotation="90"/>
    </xf>
    <xf numFmtId="0" fontId="2" fillId="0" borderId="1" xfId="0" applyFont="1" applyBorder="1" applyAlignment="1" applyProtection="1">
      <alignment horizontal="left" textRotation="90"/>
    </xf>
    <xf numFmtId="0" fontId="2" fillId="0" borderId="0" xfId="0" applyFont="1" applyBorder="1" applyAlignment="1" applyProtection="1">
      <alignment horizontal="left" textRotation="90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Alignment="1" applyProtection="1">
      <alignment textRotation="90"/>
    </xf>
    <xf numFmtId="0" fontId="0" fillId="3" borderId="23" xfId="0" applyFill="1" applyBorder="1" applyProtection="1"/>
    <xf numFmtId="0" fontId="2" fillId="3" borderId="20" xfId="0" applyFont="1" applyFill="1" applyBorder="1" applyProtection="1"/>
    <xf numFmtId="0" fontId="2" fillId="3" borderId="20" xfId="0" applyFont="1" applyFill="1" applyBorder="1" applyAlignment="1" applyProtection="1">
      <alignment textRotation="90"/>
    </xf>
    <xf numFmtId="0" fontId="2" fillId="3" borderId="20" xfId="0" applyFont="1" applyFill="1" applyBorder="1" applyAlignment="1" applyProtection="1">
      <alignment horizontal="center" textRotation="90"/>
    </xf>
    <xf numFmtId="0" fontId="4" fillId="3" borderId="19" xfId="0" applyFont="1" applyFill="1" applyBorder="1" applyProtection="1"/>
    <xf numFmtId="0" fontId="4" fillId="3" borderId="12" xfId="0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center" textRotation="90"/>
    </xf>
    <xf numFmtId="0" fontId="4" fillId="2" borderId="12" xfId="0" applyFont="1" applyFill="1" applyBorder="1" applyAlignment="1" applyProtection="1">
      <alignment horizontal="center" textRotation="90"/>
    </xf>
    <xf numFmtId="0" fontId="4" fillId="0" borderId="0" xfId="0" applyFont="1" applyFill="1" applyBorder="1" applyProtection="1"/>
    <xf numFmtId="0" fontId="4" fillId="0" borderId="0" xfId="0" applyFont="1" applyBorder="1" applyProtection="1"/>
    <xf numFmtId="0" fontId="0" fillId="0" borderId="0" xfId="0" applyFill="1" applyBorder="1" applyAlignment="1" applyProtection="1">
      <alignment horizontal="left"/>
    </xf>
    <xf numFmtId="0" fontId="0" fillId="0" borderId="13" xfId="0" applyBorder="1" applyProtection="1"/>
    <xf numFmtId="0" fontId="0" fillId="0" borderId="11" xfId="0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0" fillId="0" borderId="1" xfId="0" applyBorder="1" applyProtection="1"/>
    <xf numFmtId="0" fontId="0" fillId="0" borderId="15" xfId="0" applyBorder="1" applyAlignment="1" applyProtection="1">
      <alignment horizontal="center"/>
    </xf>
    <xf numFmtId="0" fontId="0" fillId="0" borderId="18" xfId="0" applyBorder="1" applyProtection="1"/>
    <xf numFmtId="0" fontId="0" fillId="0" borderId="4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6" xfId="0" applyBorder="1" applyProtection="1"/>
    <xf numFmtId="0" fontId="0" fillId="0" borderId="7" xfId="0" applyBorder="1" applyAlignment="1" applyProtection="1">
      <alignment horizontal="left"/>
    </xf>
    <xf numFmtId="0" fontId="0" fillId="0" borderId="16" xfId="0" applyBorder="1" applyAlignment="1" applyProtection="1">
      <alignment horizontal="center"/>
    </xf>
    <xf numFmtId="0" fontId="0" fillId="0" borderId="7" xfId="0" applyBorder="1" applyProtection="1"/>
    <xf numFmtId="0" fontId="0" fillId="0" borderId="17" xfId="0" applyBorder="1" applyAlignment="1" applyProtection="1">
      <alignment horizontal="center"/>
    </xf>
    <xf numFmtId="0" fontId="0" fillId="0" borderId="19" xfId="0" applyBorder="1" applyProtection="1"/>
    <xf numFmtId="0" fontId="0" fillId="0" borderId="0" xfId="0" applyBorder="1" applyAlignment="1" applyProtection="1">
      <alignment horizontal="center"/>
    </xf>
    <xf numFmtId="0" fontId="0" fillId="0" borderId="2" xfId="0" applyBorder="1" applyProtection="1"/>
    <xf numFmtId="9" fontId="0" fillId="0" borderId="3" xfId="2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textRotation="90"/>
    </xf>
    <xf numFmtId="0" fontId="4" fillId="3" borderId="12" xfId="0" applyFont="1" applyFill="1" applyBorder="1" applyAlignment="1" applyProtection="1">
      <alignment textRotation="90"/>
    </xf>
    <xf numFmtId="0" fontId="2" fillId="0" borderId="1" xfId="0" applyFont="1" applyBorder="1" applyAlignment="1">
      <alignment horizontal="center" textRotation="90"/>
    </xf>
    <xf numFmtId="0" fontId="0" fillId="0" borderId="7" xfId="0" applyBorder="1" applyAlignment="1">
      <alignment horizontal="center"/>
    </xf>
    <xf numFmtId="16" fontId="2" fillId="0" borderId="1" xfId="0" applyNumberFormat="1" applyFont="1" applyBorder="1" applyAlignment="1" applyProtection="1">
      <alignment horizontal="center" textRotation="90"/>
    </xf>
    <xf numFmtId="0" fontId="2" fillId="0" borderId="1" xfId="0" applyFont="1" applyBorder="1" applyAlignment="1" applyProtection="1">
      <alignment horizontal="center" textRotation="90"/>
    </xf>
    <xf numFmtId="0" fontId="0" fillId="2" borderId="23" xfId="0" applyFill="1" applyBorder="1" applyProtection="1"/>
    <xf numFmtId="0" fontId="2" fillId="2" borderId="20" xfId="0" applyFont="1" applyFill="1" applyBorder="1" applyAlignment="1" applyProtection="1">
      <alignment horizontal="center" textRotation="90"/>
    </xf>
    <xf numFmtId="0" fontId="4" fillId="2" borderId="19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6" borderId="23" xfId="0" applyFill="1" applyBorder="1"/>
    <xf numFmtId="0" fontId="0" fillId="6" borderId="21" xfId="0" applyFill="1" applyBorder="1" applyAlignment="1">
      <alignment horizontal="left"/>
    </xf>
    <xf numFmtId="0" fontId="0" fillId="6" borderId="18" xfId="0" applyFill="1" applyBorder="1"/>
    <xf numFmtId="0" fontId="0" fillId="6" borderId="25" xfId="0" applyFill="1" applyBorder="1" applyAlignment="1">
      <alignment horizontal="left"/>
    </xf>
    <xf numFmtId="0" fontId="0" fillId="6" borderId="19" xfId="0" applyFill="1" applyBorder="1"/>
    <xf numFmtId="0" fontId="0" fillId="6" borderId="22" xfId="0" applyFill="1" applyBorder="1" applyAlignment="1">
      <alignment horizontal="left"/>
    </xf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4" borderId="23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18" xfId="0" applyFill="1" applyBorder="1"/>
    <xf numFmtId="0" fontId="0" fillId="4" borderId="25" xfId="0" applyFill="1" applyBorder="1"/>
    <xf numFmtId="0" fontId="0" fillId="0" borderId="25" xfId="0" applyBorder="1"/>
    <xf numFmtId="0" fontId="0" fillId="0" borderId="18" xfId="0" applyBorder="1" applyAlignment="1">
      <alignment horizontal="left"/>
    </xf>
    <xf numFmtId="0" fontId="0" fillId="0" borderId="19" xfId="0" applyFill="1" applyBorder="1"/>
    <xf numFmtId="0" fontId="0" fillId="0" borderId="12" xfId="0" applyFill="1" applyBorder="1"/>
    <xf numFmtId="0" fontId="0" fillId="0" borderId="22" xfId="0" applyFill="1" applyBorder="1"/>
    <xf numFmtId="0" fontId="5" fillId="3" borderId="23" xfId="0" applyFont="1" applyFill="1" applyBorder="1" applyAlignment="1" applyProtection="1">
      <alignment horizontal="center" vertical="top" wrapText="1"/>
    </xf>
    <xf numFmtId="0" fontId="2" fillId="3" borderId="26" xfId="0" applyFont="1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2" borderId="28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3" xfId="0" applyNumberFormat="1" applyBorder="1"/>
    <xf numFmtId="0" fontId="7" fillId="5" borderId="24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30" xfId="0" applyFill="1" applyBorder="1" applyAlignment="1">
      <alignment horizontal="left"/>
    </xf>
    <xf numFmtId="0" fontId="0" fillId="6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30" xfId="0" applyFill="1" applyBorder="1"/>
    <xf numFmtId="0" fontId="0" fillId="0" borderId="0" xfId="0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3" xfId="0" applyBorder="1" applyProtection="1"/>
    <xf numFmtId="0" fontId="0" fillId="0" borderId="4" xfId="0" applyBorder="1" applyProtection="1"/>
    <xf numFmtId="0" fontId="0" fillId="0" borderId="33" xfId="0" applyBorder="1"/>
    <xf numFmtId="0" fontId="0" fillId="0" borderId="4" xfId="0" applyBorder="1" applyAlignment="1">
      <alignment horizontal="center"/>
    </xf>
    <xf numFmtId="0" fontId="2" fillId="2" borderId="20" xfId="0" applyFont="1" applyFill="1" applyBorder="1" applyProtection="1"/>
    <xf numFmtId="0" fontId="4" fillId="2" borderId="12" xfId="0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25" xfId="0" applyFill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</xf>
    <xf numFmtId="0" fontId="2" fillId="9" borderId="20" xfId="0" applyFont="1" applyFill="1" applyBorder="1" applyAlignment="1" applyProtection="1">
      <alignment horizontal="center"/>
    </xf>
    <xf numFmtId="0" fontId="2" fillId="10" borderId="20" xfId="0" applyFont="1" applyFill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/>
    </xf>
    <xf numFmtId="0" fontId="2" fillId="11" borderId="20" xfId="0" applyFont="1" applyFill="1" applyBorder="1" applyAlignment="1" applyProtection="1">
      <alignment horizontal="center"/>
    </xf>
    <xf numFmtId="0" fontId="2" fillId="8" borderId="20" xfId="0" applyFont="1" applyFill="1" applyBorder="1" applyAlignment="1" applyProtection="1">
      <alignment horizontal="center"/>
    </xf>
    <xf numFmtId="0" fontId="4" fillId="0" borderId="3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2" fillId="8" borderId="20" xfId="0" applyFont="1" applyFill="1" applyBorder="1" applyAlignment="1">
      <alignment horizontal="center"/>
    </xf>
    <xf numFmtId="0" fontId="2" fillId="11" borderId="2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11" borderId="27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37" xfId="0" applyFill="1" applyBorder="1" applyAlignment="1">
      <alignment horizontal="center"/>
    </xf>
    <xf numFmtId="0" fontId="0" fillId="13" borderId="0" xfId="0" applyFill="1" applyAlignment="1" applyProtection="1">
      <alignment horizontal="center"/>
    </xf>
    <xf numFmtId="0" fontId="6" fillId="13" borderId="0" xfId="1" applyFont="1" applyFill="1" applyAlignment="1" applyProtection="1">
      <alignment horizontal="center"/>
    </xf>
    <xf numFmtId="0" fontId="9" fillId="13" borderId="0" xfId="0" applyFont="1" applyFill="1" applyBorder="1" applyAlignment="1" applyProtection="1">
      <alignment horizontal="center"/>
    </xf>
  </cellXfs>
  <cellStyles count="3">
    <cellStyle name="Hyperlink" xfId="1" builtinId="8"/>
    <cellStyle name="Procent" xfId="2" builtinId="5"/>
    <cellStyle name="Standaard" xfId="0" builtinId="0"/>
  </cellStyles>
  <dxfs count="100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oets 3'!A1"/><Relationship Id="rId7" Type="http://schemas.openxmlformats.org/officeDocument/2006/relationships/hyperlink" Target="http://www.meesterharrie.nl" TargetMode="External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369791</xdr:colOff>
      <xdr:row>1</xdr:row>
      <xdr:rowOff>26145</xdr:rowOff>
    </xdr:from>
    <xdr:to>
      <xdr:col>6</xdr:col>
      <xdr:colOff>594655</xdr:colOff>
      <xdr:row>3</xdr:row>
      <xdr:rowOff>141940</xdr:rowOff>
    </xdr:to>
    <xdr:sp macro="" textlink="">
      <xdr:nvSpPr>
        <xdr:cNvPr id="7" name="Afgeronde rechthoek 1">
          <a:extLst>
            <a:ext uri="{FF2B5EF4-FFF2-40B4-BE49-F238E27FC236}">
              <a16:creationId xmlns:a16="http://schemas.microsoft.com/office/drawing/2014/main" id="{501FCFDB-74FD-4953-B60E-BE7F6483A17F}"/>
            </a:ext>
          </a:extLst>
        </xdr:cNvPr>
        <xdr:cNvSpPr/>
      </xdr:nvSpPr>
      <xdr:spPr bwMode="auto">
        <a:xfrm>
          <a:off x="4329203" y="190498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4</xdr:col>
      <xdr:colOff>354103</xdr:colOff>
      <xdr:row>4</xdr:row>
      <xdr:rowOff>137456</xdr:rowOff>
    </xdr:from>
    <xdr:to>
      <xdr:col>6</xdr:col>
      <xdr:colOff>578967</xdr:colOff>
      <xdr:row>7</xdr:row>
      <xdr:rowOff>103839</xdr:rowOff>
    </xdr:to>
    <xdr:sp macro="" textlink="">
      <xdr:nvSpPr>
        <xdr:cNvPr id="8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D366D-72FA-4F36-93B9-9699AB434F04}"/>
            </a:ext>
          </a:extLst>
        </xdr:cNvPr>
        <xdr:cNvSpPr/>
      </xdr:nvSpPr>
      <xdr:spPr bwMode="auto">
        <a:xfrm>
          <a:off x="4313515" y="779927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4</xdr:col>
      <xdr:colOff>372032</xdr:colOff>
      <xdr:row>8</xdr:row>
      <xdr:rowOff>144180</xdr:rowOff>
    </xdr:from>
    <xdr:to>
      <xdr:col>6</xdr:col>
      <xdr:colOff>596896</xdr:colOff>
      <xdr:row>11</xdr:row>
      <xdr:rowOff>110562</xdr:rowOff>
    </xdr:to>
    <xdr:sp macro="" textlink="">
      <xdr:nvSpPr>
        <xdr:cNvPr id="9" name="Afgeronde rechthoe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6D964B-41CD-4E45-8649-60494169C2E7}"/>
            </a:ext>
          </a:extLst>
        </xdr:cNvPr>
        <xdr:cNvSpPr/>
      </xdr:nvSpPr>
      <xdr:spPr bwMode="auto">
        <a:xfrm>
          <a:off x="4331444" y="1414180"/>
          <a:ext cx="1696570" cy="437029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4</xdr:col>
      <xdr:colOff>356344</xdr:colOff>
      <xdr:row>12</xdr:row>
      <xdr:rowOff>150904</xdr:rowOff>
    </xdr:from>
    <xdr:to>
      <xdr:col>6</xdr:col>
      <xdr:colOff>581208</xdr:colOff>
      <xdr:row>15</xdr:row>
      <xdr:rowOff>117287</xdr:rowOff>
    </xdr:to>
    <xdr:sp macro="" textlink="">
      <xdr:nvSpPr>
        <xdr:cNvPr id="10" name="Afgeronde rechthoe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FB9EC8-9FF0-4A0B-95C9-AB24420D7094}"/>
            </a:ext>
          </a:extLst>
        </xdr:cNvPr>
        <xdr:cNvSpPr/>
      </xdr:nvSpPr>
      <xdr:spPr bwMode="auto">
        <a:xfrm>
          <a:off x="4315756" y="2048433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4</xdr:col>
      <xdr:colOff>351861</xdr:colOff>
      <xdr:row>17</xdr:row>
      <xdr:rowOff>23157</xdr:rowOff>
    </xdr:from>
    <xdr:to>
      <xdr:col>6</xdr:col>
      <xdr:colOff>576725</xdr:colOff>
      <xdr:row>19</xdr:row>
      <xdr:rowOff>146422</xdr:rowOff>
    </xdr:to>
    <xdr:sp macro="" textlink="">
      <xdr:nvSpPr>
        <xdr:cNvPr id="11" name="Afgeronde rechthoe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6B5084-B580-46C6-BC25-B0F186E9B764}"/>
            </a:ext>
          </a:extLst>
        </xdr:cNvPr>
        <xdr:cNvSpPr/>
      </xdr:nvSpPr>
      <xdr:spPr bwMode="auto">
        <a:xfrm>
          <a:off x="4311273" y="2705098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4</xdr:col>
      <xdr:colOff>358584</xdr:colOff>
      <xdr:row>21</xdr:row>
      <xdr:rowOff>7469</xdr:rowOff>
    </xdr:from>
    <xdr:to>
      <xdr:col>6</xdr:col>
      <xdr:colOff>583448</xdr:colOff>
      <xdr:row>23</xdr:row>
      <xdr:rowOff>130735</xdr:rowOff>
    </xdr:to>
    <xdr:sp macro="" textlink="">
      <xdr:nvSpPr>
        <xdr:cNvPr id="12" name="Afgeronde rechthoe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9B3DFD-C4B4-41CB-82A8-4F36171D8A61}"/>
            </a:ext>
          </a:extLst>
        </xdr:cNvPr>
        <xdr:cNvSpPr/>
      </xdr:nvSpPr>
      <xdr:spPr bwMode="auto">
        <a:xfrm>
          <a:off x="4317996" y="3316940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4</xdr:col>
      <xdr:colOff>376515</xdr:colOff>
      <xdr:row>25</xdr:row>
      <xdr:rowOff>2985</xdr:rowOff>
    </xdr:from>
    <xdr:to>
      <xdr:col>6</xdr:col>
      <xdr:colOff>601379</xdr:colOff>
      <xdr:row>27</xdr:row>
      <xdr:rowOff>126251</xdr:rowOff>
    </xdr:to>
    <xdr:sp macro="" textlink="">
      <xdr:nvSpPr>
        <xdr:cNvPr id="13" name="Afgeronde rechthoek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DED34F-8AB7-4177-B440-D4486B470191}"/>
            </a:ext>
          </a:extLst>
        </xdr:cNvPr>
        <xdr:cNvSpPr/>
      </xdr:nvSpPr>
      <xdr:spPr bwMode="auto">
        <a:xfrm>
          <a:off x="4335927" y="3939985"/>
          <a:ext cx="1696570" cy="437031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12</xdr:col>
      <xdr:colOff>369794</xdr:colOff>
      <xdr:row>18</xdr:row>
      <xdr:rowOff>44823</xdr:rowOff>
    </xdr:from>
    <xdr:to>
      <xdr:col>16</xdr:col>
      <xdr:colOff>73959</xdr:colOff>
      <xdr:row>31</xdr:row>
      <xdr:rowOff>53228</xdr:rowOff>
    </xdr:to>
    <xdr:pic>
      <xdr:nvPicPr>
        <xdr:cNvPr id="14" name="Afbeelding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C431136-A595-44E1-ABFC-76CCA7056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0794" y="2762623"/>
          <a:ext cx="2269565" cy="2072155"/>
        </a:xfrm>
        <a:prstGeom prst="rect">
          <a:avLst/>
        </a:prstGeom>
        <a:noFill/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chemeClr val="tx1">
              <a:lumMod val="50000"/>
              <a:lumOff val="50000"/>
            </a:schemeClr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17930</xdr:colOff>
      <xdr:row>2</xdr:row>
      <xdr:rowOff>0</xdr:rowOff>
    </xdr:from>
    <xdr:to>
      <xdr:col>28</xdr:col>
      <xdr:colOff>428625</xdr:colOff>
      <xdr:row>2</xdr:row>
      <xdr:rowOff>437030</xdr:rowOff>
    </xdr:to>
    <xdr:sp macro="" textlink="">
      <xdr:nvSpPr>
        <xdr:cNvPr id="9" name="Afgeronde rechthoek 1">
          <a:extLst>
            <a:ext uri="{FF2B5EF4-FFF2-40B4-BE49-F238E27FC236}">
              <a16:creationId xmlns:a16="http://schemas.microsoft.com/office/drawing/2014/main" id="{FBE4CA0E-BA9B-45F3-89BB-82950E42A666}"/>
            </a:ext>
          </a:extLst>
        </xdr:cNvPr>
        <xdr:cNvSpPr/>
      </xdr:nvSpPr>
      <xdr:spPr bwMode="auto">
        <a:xfrm>
          <a:off x="13559305" y="238125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26</xdr:col>
      <xdr:colOff>2242</xdr:colOff>
      <xdr:row>2</xdr:row>
      <xdr:rowOff>589429</xdr:rowOff>
    </xdr:from>
    <xdr:to>
      <xdr:col>28</xdr:col>
      <xdr:colOff>412937</xdr:colOff>
      <xdr:row>2</xdr:row>
      <xdr:rowOff>1026459</xdr:rowOff>
    </xdr:to>
    <xdr:sp macro="" textlink="">
      <xdr:nvSpPr>
        <xdr:cNvPr id="10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ABB3EF-3961-45BB-B5BD-E6B02C43F85F}"/>
            </a:ext>
          </a:extLst>
        </xdr:cNvPr>
        <xdr:cNvSpPr/>
      </xdr:nvSpPr>
      <xdr:spPr bwMode="auto">
        <a:xfrm>
          <a:off x="13543617" y="827554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26</xdr:col>
      <xdr:colOff>20171</xdr:colOff>
      <xdr:row>3</xdr:row>
      <xdr:rowOff>72744</xdr:rowOff>
    </xdr:from>
    <xdr:to>
      <xdr:col>28</xdr:col>
      <xdr:colOff>430866</xdr:colOff>
      <xdr:row>6</xdr:row>
      <xdr:rowOff>120836</xdr:rowOff>
    </xdr:to>
    <xdr:sp macro="" textlink="">
      <xdr:nvSpPr>
        <xdr:cNvPr id="11" name="Afgeronde rechthoe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02DE4-B41B-4F40-8E90-93CB95D7D254}"/>
            </a:ext>
          </a:extLst>
        </xdr:cNvPr>
        <xdr:cNvSpPr/>
      </xdr:nvSpPr>
      <xdr:spPr bwMode="auto">
        <a:xfrm>
          <a:off x="13561546" y="1461807"/>
          <a:ext cx="1696570" cy="437029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26</xdr:col>
      <xdr:colOff>4483</xdr:colOff>
      <xdr:row>7</xdr:row>
      <xdr:rowOff>143435</xdr:rowOff>
    </xdr:from>
    <xdr:to>
      <xdr:col>28</xdr:col>
      <xdr:colOff>415178</xdr:colOff>
      <xdr:row>10</xdr:row>
      <xdr:rowOff>104215</xdr:rowOff>
    </xdr:to>
    <xdr:sp macro="" textlink="">
      <xdr:nvSpPr>
        <xdr:cNvPr id="12" name="Afgeronde rechthoe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746FB7-B051-40F2-A86D-16580F2D804D}"/>
            </a:ext>
          </a:extLst>
        </xdr:cNvPr>
        <xdr:cNvSpPr/>
      </xdr:nvSpPr>
      <xdr:spPr bwMode="auto">
        <a:xfrm>
          <a:off x="13545858" y="2096060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26</xdr:col>
      <xdr:colOff>0</xdr:colOff>
      <xdr:row>12</xdr:row>
      <xdr:rowOff>6350</xdr:rowOff>
    </xdr:from>
    <xdr:to>
      <xdr:col>28</xdr:col>
      <xdr:colOff>410695</xdr:colOff>
      <xdr:row>14</xdr:row>
      <xdr:rowOff>125880</xdr:rowOff>
    </xdr:to>
    <xdr:sp macro="" textlink="">
      <xdr:nvSpPr>
        <xdr:cNvPr id="13" name="Afgeronde rechthoe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999A30-DE82-4B72-BE1E-3A4BCE7C29F0}"/>
            </a:ext>
          </a:extLst>
        </xdr:cNvPr>
        <xdr:cNvSpPr/>
      </xdr:nvSpPr>
      <xdr:spPr bwMode="auto">
        <a:xfrm>
          <a:off x="13541375" y="2752725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26</xdr:col>
      <xdr:colOff>6723</xdr:colOff>
      <xdr:row>15</xdr:row>
      <xdr:rowOff>141942</xdr:rowOff>
    </xdr:from>
    <xdr:to>
      <xdr:col>28</xdr:col>
      <xdr:colOff>417418</xdr:colOff>
      <xdr:row>18</xdr:row>
      <xdr:rowOff>102722</xdr:rowOff>
    </xdr:to>
    <xdr:sp macro="" textlink="">
      <xdr:nvSpPr>
        <xdr:cNvPr id="14" name="Afgeronde rechthoe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C76746-D6D7-427C-93D9-A2187DD94A8C}"/>
            </a:ext>
          </a:extLst>
        </xdr:cNvPr>
        <xdr:cNvSpPr/>
      </xdr:nvSpPr>
      <xdr:spPr bwMode="auto">
        <a:xfrm>
          <a:off x="13548098" y="3364567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26</xdr:col>
      <xdr:colOff>24654</xdr:colOff>
      <xdr:row>19</xdr:row>
      <xdr:rowOff>129987</xdr:rowOff>
    </xdr:from>
    <xdr:to>
      <xdr:col>28</xdr:col>
      <xdr:colOff>435349</xdr:colOff>
      <xdr:row>22</xdr:row>
      <xdr:rowOff>90768</xdr:rowOff>
    </xdr:to>
    <xdr:sp macro="" textlink="">
      <xdr:nvSpPr>
        <xdr:cNvPr id="15" name="Afgeronde rechthoek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2CBBA52-C032-4E64-BB89-049B1DD784A3}"/>
            </a:ext>
          </a:extLst>
        </xdr:cNvPr>
        <xdr:cNvSpPr/>
      </xdr:nvSpPr>
      <xdr:spPr bwMode="auto">
        <a:xfrm>
          <a:off x="13566029" y="3987612"/>
          <a:ext cx="1696570" cy="437031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17930</xdr:colOff>
      <xdr:row>2</xdr:row>
      <xdr:rowOff>0</xdr:rowOff>
    </xdr:from>
    <xdr:to>
      <xdr:col>28</xdr:col>
      <xdr:colOff>428625</xdr:colOff>
      <xdr:row>2</xdr:row>
      <xdr:rowOff>437030</xdr:rowOff>
    </xdr:to>
    <xdr:sp macro="" textlink="">
      <xdr:nvSpPr>
        <xdr:cNvPr id="17" name="Afgeronde rechthoek 1">
          <a:extLst>
            <a:ext uri="{FF2B5EF4-FFF2-40B4-BE49-F238E27FC236}">
              <a16:creationId xmlns:a16="http://schemas.microsoft.com/office/drawing/2014/main" id="{81B47F7C-DFB6-4C48-B69C-5951C7B7538A}"/>
            </a:ext>
          </a:extLst>
        </xdr:cNvPr>
        <xdr:cNvSpPr/>
      </xdr:nvSpPr>
      <xdr:spPr bwMode="auto">
        <a:xfrm>
          <a:off x="13559305" y="238125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26</xdr:col>
      <xdr:colOff>2242</xdr:colOff>
      <xdr:row>2</xdr:row>
      <xdr:rowOff>589429</xdr:rowOff>
    </xdr:from>
    <xdr:to>
      <xdr:col>28</xdr:col>
      <xdr:colOff>412937</xdr:colOff>
      <xdr:row>2</xdr:row>
      <xdr:rowOff>1026459</xdr:rowOff>
    </xdr:to>
    <xdr:sp macro="" textlink="">
      <xdr:nvSpPr>
        <xdr:cNvPr id="18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D6359-D3BE-419D-8F80-CB1962B00E0B}"/>
            </a:ext>
          </a:extLst>
        </xdr:cNvPr>
        <xdr:cNvSpPr/>
      </xdr:nvSpPr>
      <xdr:spPr bwMode="auto">
        <a:xfrm>
          <a:off x="13543617" y="827554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26</xdr:col>
      <xdr:colOff>20171</xdr:colOff>
      <xdr:row>3</xdr:row>
      <xdr:rowOff>72744</xdr:rowOff>
    </xdr:from>
    <xdr:to>
      <xdr:col>28</xdr:col>
      <xdr:colOff>430866</xdr:colOff>
      <xdr:row>6</xdr:row>
      <xdr:rowOff>120836</xdr:rowOff>
    </xdr:to>
    <xdr:sp macro="" textlink="">
      <xdr:nvSpPr>
        <xdr:cNvPr id="19" name="Afgeronde rechthoe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E07486-A90F-4F42-9C4C-3FBA66C73B32}"/>
            </a:ext>
          </a:extLst>
        </xdr:cNvPr>
        <xdr:cNvSpPr/>
      </xdr:nvSpPr>
      <xdr:spPr bwMode="auto">
        <a:xfrm>
          <a:off x="13561546" y="1461807"/>
          <a:ext cx="1696570" cy="437029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26</xdr:col>
      <xdr:colOff>4483</xdr:colOff>
      <xdr:row>7</xdr:row>
      <xdr:rowOff>143435</xdr:rowOff>
    </xdr:from>
    <xdr:to>
      <xdr:col>28</xdr:col>
      <xdr:colOff>415178</xdr:colOff>
      <xdr:row>10</xdr:row>
      <xdr:rowOff>104215</xdr:rowOff>
    </xdr:to>
    <xdr:sp macro="" textlink="">
      <xdr:nvSpPr>
        <xdr:cNvPr id="20" name="Afgeronde rechthoe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F4E397-A4CD-40B8-ADF0-069A573B1CF0}"/>
            </a:ext>
          </a:extLst>
        </xdr:cNvPr>
        <xdr:cNvSpPr/>
      </xdr:nvSpPr>
      <xdr:spPr bwMode="auto">
        <a:xfrm>
          <a:off x="13545858" y="2096060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26</xdr:col>
      <xdr:colOff>0</xdr:colOff>
      <xdr:row>12</xdr:row>
      <xdr:rowOff>6350</xdr:rowOff>
    </xdr:from>
    <xdr:to>
      <xdr:col>28</xdr:col>
      <xdr:colOff>410695</xdr:colOff>
      <xdr:row>14</xdr:row>
      <xdr:rowOff>125880</xdr:rowOff>
    </xdr:to>
    <xdr:sp macro="" textlink="">
      <xdr:nvSpPr>
        <xdr:cNvPr id="21" name="Afgeronde rechthoe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6C8EB3-A70B-4F27-934C-5814945D8C49}"/>
            </a:ext>
          </a:extLst>
        </xdr:cNvPr>
        <xdr:cNvSpPr/>
      </xdr:nvSpPr>
      <xdr:spPr bwMode="auto">
        <a:xfrm>
          <a:off x="13541375" y="2752725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26</xdr:col>
      <xdr:colOff>6723</xdr:colOff>
      <xdr:row>15</xdr:row>
      <xdr:rowOff>141942</xdr:rowOff>
    </xdr:from>
    <xdr:to>
      <xdr:col>28</xdr:col>
      <xdr:colOff>417418</xdr:colOff>
      <xdr:row>18</xdr:row>
      <xdr:rowOff>102722</xdr:rowOff>
    </xdr:to>
    <xdr:sp macro="" textlink="">
      <xdr:nvSpPr>
        <xdr:cNvPr id="22" name="Afgeronde rechthoe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B987F2-B8A3-4A4D-B5E1-260AB6BBD60C}"/>
            </a:ext>
          </a:extLst>
        </xdr:cNvPr>
        <xdr:cNvSpPr/>
      </xdr:nvSpPr>
      <xdr:spPr bwMode="auto">
        <a:xfrm>
          <a:off x="13548098" y="3364567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26</xdr:col>
      <xdr:colOff>24654</xdr:colOff>
      <xdr:row>19</xdr:row>
      <xdr:rowOff>129987</xdr:rowOff>
    </xdr:from>
    <xdr:to>
      <xdr:col>28</xdr:col>
      <xdr:colOff>435349</xdr:colOff>
      <xdr:row>22</xdr:row>
      <xdr:rowOff>90768</xdr:rowOff>
    </xdr:to>
    <xdr:sp macro="" textlink="">
      <xdr:nvSpPr>
        <xdr:cNvPr id="23" name="Afgeronde rechthoek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D5DB62-1A13-4499-ACC3-C0B7F294B3D6}"/>
            </a:ext>
          </a:extLst>
        </xdr:cNvPr>
        <xdr:cNvSpPr/>
      </xdr:nvSpPr>
      <xdr:spPr bwMode="auto">
        <a:xfrm>
          <a:off x="13566029" y="3987612"/>
          <a:ext cx="1696570" cy="437031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17930</xdr:colOff>
      <xdr:row>2</xdr:row>
      <xdr:rowOff>0</xdr:rowOff>
    </xdr:from>
    <xdr:to>
      <xdr:col>28</xdr:col>
      <xdr:colOff>428625</xdr:colOff>
      <xdr:row>2</xdr:row>
      <xdr:rowOff>437030</xdr:rowOff>
    </xdr:to>
    <xdr:sp macro="" textlink="">
      <xdr:nvSpPr>
        <xdr:cNvPr id="2" name="Afgeronde rechthoek 1">
          <a:extLst>
            <a:ext uri="{FF2B5EF4-FFF2-40B4-BE49-F238E27FC236}">
              <a16:creationId xmlns:a16="http://schemas.microsoft.com/office/drawing/2014/main" id="{0B05DA53-49AA-4396-AF0A-901D48EBB8B6}"/>
            </a:ext>
          </a:extLst>
        </xdr:cNvPr>
        <xdr:cNvSpPr/>
      </xdr:nvSpPr>
      <xdr:spPr bwMode="auto">
        <a:xfrm>
          <a:off x="13519618" y="238125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26</xdr:col>
      <xdr:colOff>2242</xdr:colOff>
      <xdr:row>2</xdr:row>
      <xdr:rowOff>589429</xdr:rowOff>
    </xdr:from>
    <xdr:to>
      <xdr:col>28</xdr:col>
      <xdr:colOff>412937</xdr:colOff>
      <xdr:row>2</xdr:row>
      <xdr:rowOff>1026459</xdr:rowOff>
    </xdr:to>
    <xdr:sp macro="" textlink="">
      <xdr:nvSpPr>
        <xdr:cNvPr id="3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35860A-CDFC-4CD6-AEDB-D3F537AFA7FF}"/>
            </a:ext>
          </a:extLst>
        </xdr:cNvPr>
        <xdr:cNvSpPr/>
      </xdr:nvSpPr>
      <xdr:spPr bwMode="auto">
        <a:xfrm>
          <a:off x="13503930" y="827554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26</xdr:col>
      <xdr:colOff>20171</xdr:colOff>
      <xdr:row>3</xdr:row>
      <xdr:rowOff>72744</xdr:rowOff>
    </xdr:from>
    <xdr:to>
      <xdr:col>28</xdr:col>
      <xdr:colOff>430866</xdr:colOff>
      <xdr:row>6</xdr:row>
      <xdr:rowOff>120836</xdr:rowOff>
    </xdr:to>
    <xdr:sp macro="" textlink="">
      <xdr:nvSpPr>
        <xdr:cNvPr id="4" name="Afgeronde rechthoe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C80EF2-04BC-4F26-A8D9-4487F1E8EA71}"/>
            </a:ext>
          </a:extLst>
        </xdr:cNvPr>
        <xdr:cNvSpPr/>
      </xdr:nvSpPr>
      <xdr:spPr bwMode="auto">
        <a:xfrm>
          <a:off x="13521859" y="1461807"/>
          <a:ext cx="1696570" cy="437029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26</xdr:col>
      <xdr:colOff>4483</xdr:colOff>
      <xdr:row>7</xdr:row>
      <xdr:rowOff>143435</xdr:rowOff>
    </xdr:from>
    <xdr:to>
      <xdr:col>28</xdr:col>
      <xdr:colOff>415178</xdr:colOff>
      <xdr:row>10</xdr:row>
      <xdr:rowOff>104215</xdr:rowOff>
    </xdr:to>
    <xdr:sp macro="" textlink="">
      <xdr:nvSpPr>
        <xdr:cNvPr id="5" name="Afgeronde rechthoe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B5D139-357F-45F8-A55F-7904F5CCC05E}"/>
            </a:ext>
          </a:extLst>
        </xdr:cNvPr>
        <xdr:cNvSpPr/>
      </xdr:nvSpPr>
      <xdr:spPr bwMode="auto">
        <a:xfrm>
          <a:off x="13506171" y="2096060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26</xdr:col>
      <xdr:colOff>0</xdr:colOff>
      <xdr:row>12</xdr:row>
      <xdr:rowOff>6350</xdr:rowOff>
    </xdr:from>
    <xdr:to>
      <xdr:col>28</xdr:col>
      <xdr:colOff>410695</xdr:colOff>
      <xdr:row>14</xdr:row>
      <xdr:rowOff>125880</xdr:rowOff>
    </xdr:to>
    <xdr:sp macro="" textlink="">
      <xdr:nvSpPr>
        <xdr:cNvPr id="6" name="Afgeronde rechthoe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42190E-AC7A-42E1-9946-4D0AE82326A0}"/>
            </a:ext>
          </a:extLst>
        </xdr:cNvPr>
        <xdr:cNvSpPr/>
      </xdr:nvSpPr>
      <xdr:spPr bwMode="auto">
        <a:xfrm>
          <a:off x="13501688" y="2752725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26</xdr:col>
      <xdr:colOff>6723</xdr:colOff>
      <xdr:row>15</xdr:row>
      <xdr:rowOff>141942</xdr:rowOff>
    </xdr:from>
    <xdr:to>
      <xdr:col>28</xdr:col>
      <xdr:colOff>417418</xdr:colOff>
      <xdr:row>18</xdr:row>
      <xdr:rowOff>102722</xdr:rowOff>
    </xdr:to>
    <xdr:sp macro="" textlink="">
      <xdr:nvSpPr>
        <xdr:cNvPr id="7" name="Afgeronde rechthoe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B1316A-51D8-46D4-99BA-A7CC15BF77BC}"/>
            </a:ext>
          </a:extLst>
        </xdr:cNvPr>
        <xdr:cNvSpPr/>
      </xdr:nvSpPr>
      <xdr:spPr bwMode="auto">
        <a:xfrm>
          <a:off x="13508411" y="3364567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26</xdr:col>
      <xdr:colOff>24654</xdr:colOff>
      <xdr:row>19</xdr:row>
      <xdr:rowOff>129987</xdr:rowOff>
    </xdr:from>
    <xdr:to>
      <xdr:col>28</xdr:col>
      <xdr:colOff>435349</xdr:colOff>
      <xdr:row>22</xdr:row>
      <xdr:rowOff>90768</xdr:rowOff>
    </xdr:to>
    <xdr:sp macro="" textlink="">
      <xdr:nvSpPr>
        <xdr:cNvPr id="8" name="Afgeronde rechthoek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886D5F-A49F-4059-B577-F3F48F35FB33}"/>
            </a:ext>
          </a:extLst>
        </xdr:cNvPr>
        <xdr:cNvSpPr/>
      </xdr:nvSpPr>
      <xdr:spPr bwMode="auto">
        <a:xfrm>
          <a:off x="13526342" y="3987612"/>
          <a:ext cx="1696570" cy="437031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17930</xdr:colOff>
      <xdr:row>2</xdr:row>
      <xdr:rowOff>0</xdr:rowOff>
    </xdr:from>
    <xdr:to>
      <xdr:col>28</xdr:col>
      <xdr:colOff>428625</xdr:colOff>
      <xdr:row>2</xdr:row>
      <xdr:rowOff>437030</xdr:rowOff>
    </xdr:to>
    <xdr:sp macro="" textlink="">
      <xdr:nvSpPr>
        <xdr:cNvPr id="2" name="Afgeronde rechthoek 1">
          <a:extLst>
            <a:ext uri="{FF2B5EF4-FFF2-40B4-BE49-F238E27FC236}">
              <a16:creationId xmlns:a16="http://schemas.microsoft.com/office/drawing/2014/main" id="{9F8606A1-BBD8-40CF-9609-879AF44B7FA7}"/>
            </a:ext>
          </a:extLst>
        </xdr:cNvPr>
        <xdr:cNvSpPr/>
      </xdr:nvSpPr>
      <xdr:spPr bwMode="auto">
        <a:xfrm>
          <a:off x="13265618" y="238125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26</xdr:col>
      <xdr:colOff>2242</xdr:colOff>
      <xdr:row>2</xdr:row>
      <xdr:rowOff>589429</xdr:rowOff>
    </xdr:from>
    <xdr:to>
      <xdr:col>28</xdr:col>
      <xdr:colOff>412937</xdr:colOff>
      <xdr:row>2</xdr:row>
      <xdr:rowOff>1026459</xdr:rowOff>
    </xdr:to>
    <xdr:sp macro="" textlink="">
      <xdr:nvSpPr>
        <xdr:cNvPr id="3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FB324-570B-4CF0-9F8E-748B1E71EE6C}"/>
            </a:ext>
          </a:extLst>
        </xdr:cNvPr>
        <xdr:cNvSpPr/>
      </xdr:nvSpPr>
      <xdr:spPr bwMode="auto">
        <a:xfrm>
          <a:off x="13249930" y="827554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26</xdr:col>
      <xdr:colOff>20171</xdr:colOff>
      <xdr:row>3</xdr:row>
      <xdr:rowOff>72744</xdr:rowOff>
    </xdr:from>
    <xdr:to>
      <xdr:col>28</xdr:col>
      <xdr:colOff>430866</xdr:colOff>
      <xdr:row>6</xdr:row>
      <xdr:rowOff>120836</xdr:rowOff>
    </xdr:to>
    <xdr:sp macro="" textlink="">
      <xdr:nvSpPr>
        <xdr:cNvPr id="4" name="Afgeronde rechthoe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99D86-3B2A-41FC-89A6-06EF14A6F6E9}"/>
            </a:ext>
          </a:extLst>
        </xdr:cNvPr>
        <xdr:cNvSpPr/>
      </xdr:nvSpPr>
      <xdr:spPr bwMode="auto">
        <a:xfrm>
          <a:off x="13267859" y="1461807"/>
          <a:ext cx="1696570" cy="437029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26</xdr:col>
      <xdr:colOff>4483</xdr:colOff>
      <xdr:row>7</xdr:row>
      <xdr:rowOff>143435</xdr:rowOff>
    </xdr:from>
    <xdr:to>
      <xdr:col>28</xdr:col>
      <xdr:colOff>415178</xdr:colOff>
      <xdr:row>10</xdr:row>
      <xdr:rowOff>104215</xdr:rowOff>
    </xdr:to>
    <xdr:sp macro="" textlink="">
      <xdr:nvSpPr>
        <xdr:cNvPr id="5" name="Afgeronde rechthoe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F95A20-0A38-40EB-A6DF-E7DFE98D500E}"/>
            </a:ext>
          </a:extLst>
        </xdr:cNvPr>
        <xdr:cNvSpPr/>
      </xdr:nvSpPr>
      <xdr:spPr bwMode="auto">
        <a:xfrm>
          <a:off x="13252171" y="2096060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26</xdr:col>
      <xdr:colOff>0</xdr:colOff>
      <xdr:row>12</xdr:row>
      <xdr:rowOff>6350</xdr:rowOff>
    </xdr:from>
    <xdr:to>
      <xdr:col>28</xdr:col>
      <xdr:colOff>410695</xdr:colOff>
      <xdr:row>14</xdr:row>
      <xdr:rowOff>125880</xdr:rowOff>
    </xdr:to>
    <xdr:sp macro="" textlink="">
      <xdr:nvSpPr>
        <xdr:cNvPr id="6" name="Afgeronde rechthoe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5D2DAD-046A-4062-B46B-99DAB395A683}"/>
            </a:ext>
          </a:extLst>
        </xdr:cNvPr>
        <xdr:cNvSpPr/>
      </xdr:nvSpPr>
      <xdr:spPr bwMode="auto">
        <a:xfrm>
          <a:off x="13247688" y="2752725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26</xdr:col>
      <xdr:colOff>6723</xdr:colOff>
      <xdr:row>15</xdr:row>
      <xdr:rowOff>141942</xdr:rowOff>
    </xdr:from>
    <xdr:to>
      <xdr:col>28</xdr:col>
      <xdr:colOff>417418</xdr:colOff>
      <xdr:row>18</xdr:row>
      <xdr:rowOff>102722</xdr:rowOff>
    </xdr:to>
    <xdr:sp macro="" textlink="">
      <xdr:nvSpPr>
        <xdr:cNvPr id="7" name="Afgeronde rechthoe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7E0D8A-6CCE-43EC-BFC1-5DE8E9F053F8}"/>
            </a:ext>
          </a:extLst>
        </xdr:cNvPr>
        <xdr:cNvSpPr/>
      </xdr:nvSpPr>
      <xdr:spPr bwMode="auto">
        <a:xfrm>
          <a:off x="13254411" y="3364567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26</xdr:col>
      <xdr:colOff>24654</xdr:colOff>
      <xdr:row>19</xdr:row>
      <xdr:rowOff>129987</xdr:rowOff>
    </xdr:from>
    <xdr:to>
      <xdr:col>28</xdr:col>
      <xdr:colOff>435349</xdr:colOff>
      <xdr:row>22</xdr:row>
      <xdr:rowOff>90768</xdr:rowOff>
    </xdr:to>
    <xdr:sp macro="" textlink="">
      <xdr:nvSpPr>
        <xdr:cNvPr id="8" name="Afgeronde rechthoek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902E9B-840C-4274-BB00-15129BCF1253}"/>
            </a:ext>
          </a:extLst>
        </xdr:cNvPr>
        <xdr:cNvSpPr/>
      </xdr:nvSpPr>
      <xdr:spPr bwMode="auto">
        <a:xfrm>
          <a:off x="13272342" y="3987612"/>
          <a:ext cx="1696570" cy="437031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184150</xdr:rowOff>
    </xdr:from>
    <xdr:to>
      <xdr:col>12</xdr:col>
      <xdr:colOff>266700</xdr:colOff>
      <xdr:row>3</xdr:row>
      <xdr:rowOff>152400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F15D57B0-5435-4F1B-9161-5AF513C37DE5}"/>
            </a:ext>
          </a:extLst>
        </xdr:cNvPr>
        <xdr:cNvSpPr txBox="1">
          <a:spLocks noChangeArrowheads="1"/>
        </xdr:cNvSpPr>
      </xdr:nvSpPr>
      <xdr:spPr bwMode="auto">
        <a:xfrm>
          <a:off x="5213350" y="184150"/>
          <a:ext cx="230505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Vul hier het leerlingnummer in,</a:t>
          </a:r>
        </a:p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Druk daarna op </a:t>
          </a:r>
        </a:p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Enter</a:t>
          </a:r>
        </a:p>
      </xdr:txBody>
    </xdr:sp>
    <xdr:clientData fPrintsWithSheet="0"/>
  </xdr:twoCellAnchor>
  <xdr:twoCellAnchor>
    <xdr:from>
      <xdr:col>5</xdr:col>
      <xdr:colOff>508000</xdr:colOff>
      <xdr:row>3</xdr:row>
      <xdr:rowOff>44450</xdr:rowOff>
    </xdr:from>
    <xdr:to>
      <xdr:col>9</xdr:col>
      <xdr:colOff>190500</xdr:colOff>
      <xdr:row>3</xdr:row>
      <xdr:rowOff>44450</xdr:rowOff>
    </xdr:to>
    <xdr:sp macro="" textlink="">
      <xdr:nvSpPr>
        <xdr:cNvPr id="3076" name="Line 4">
          <a:extLst>
            <a:ext uri="{FF2B5EF4-FFF2-40B4-BE49-F238E27FC236}">
              <a16:creationId xmlns:a16="http://schemas.microsoft.com/office/drawing/2014/main" id="{CE0A34BC-DA00-4348-80C3-7E31674C24CA}"/>
            </a:ext>
          </a:extLst>
        </xdr:cNvPr>
        <xdr:cNvSpPr>
          <a:spLocks noChangeShapeType="1"/>
        </xdr:cNvSpPr>
      </xdr:nvSpPr>
      <xdr:spPr bwMode="auto">
        <a:xfrm flipH="1">
          <a:off x="2628900" y="609600"/>
          <a:ext cx="2584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5</xdr:col>
      <xdr:colOff>508000</xdr:colOff>
      <xdr:row>2</xdr:row>
      <xdr:rowOff>6350</xdr:rowOff>
    </xdr:from>
    <xdr:to>
      <xdr:col>5</xdr:col>
      <xdr:colOff>508000</xdr:colOff>
      <xdr:row>3</xdr:row>
      <xdr:rowOff>44450</xdr:rowOff>
    </xdr:to>
    <xdr:sp macro="" textlink="">
      <xdr:nvSpPr>
        <xdr:cNvPr id="3077" name="Line 5">
          <a:extLst>
            <a:ext uri="{FF2B5EF4-FFF2-40B4-BE49-F238E27FC236}">
              <a16:creationId xmlns:a16="http://schemas.microsoft.com/office/drawing/2014/main" id="{2839BBC8-B378-4638-8290-A932962A93A2}"/>
            </a:ext>
          </a:extLst>
        </xdr:cNvPr>
        <xdr:cNvSpPr>
          <a:spLocks noChangeShapeType="1"/>
        </xdr:cNvSpPr>
      </xdr:nvSpPr>
      <xdr:spPr bwMode="auto">
        <a:xfrm flipV="1">
          <a:off x="2628900" y="412750"/>
          <a:ext cx="0" cy="196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17</xdr:col>
      <xdr:colOff>17930</xdr:colOff>
      <xdr:row>1</xdr:row>
      <xdr:rowOff>0</xdr:rowOff>
    </xdr:from>
    <xdr:to>
      <xdr:col>19</xdr:col>
      <xdr:colOff>266700</xdr:colOff>
      <xdr:row>3</xdr:row>
      <xdr:rowOff>72963</xdr:rowOff>
    </xdr:to>
    <xdr:sp macro="" textlink="">
      <xdr:nvSpPr>
        <xdr:cNvPr id="5" name="Afgeronde rechthoek 1">
          <a:extLst>
            <a:ext uri="{FF2B5EF4-FFF2-40B4-BE49-F238E27FC236}">
              <a16:creationId xmlns:a16="http://schemas.microsoft.com/office/drawing/2014/main" id="{C5FEE0CE-2023-4F86-92BB-CC487459C973}"/>
            </a:ext>
          </a:extLst>
        </xdr:cNvPr>
        <xdr:cNvSpPr/>
      </xdr:nvSpPr>
      <xdr:spPr bwMode="auto">
        <a:xfrm>
          <a:off x="10440397" y="203200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17</xdr:col>
      <xdr:colOff>2242</xdr:colOff>
      <xdr:row>4</xdr:row>
      <xdr:rowOff>64496</xdr:rowOff>
    </xdr:from>
    <xdr:to>
      <xdr:col>19</xdr:col>
      <xdr:colOff>251012</xdr:colOff>
      <xdr:row>7</xdr:row>
      <xdr:rowOff>10459</xdr:rowOff>
    </xdr:to>
    <xdr:sp macro="" textlink="">
      <xdr:nvSpPr>
        <xdr:cNvPr id="6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38109-6F11-4A85-B870-8BF217BB0A80}"/>
            </a:ext>
          </a:extLst>
        </xdr:cNvPr>
        <xdr:cNvSpPr/>
      </xdr:nvSpPr>
      <xdr:spPr bwMode="auto">
        <a:xfrm>
          <a:off x="10424709" y="792629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17</xdr:col>
      <xdr:colOff>20171</xdr:colOff>
      <xdr:row>8</xdr:row>
      <xdr:rowOff>46815</xdr:rowOff>
    </xdr:from>
    <xdr:to>
      <xdr:col>19</xdr:col>
      <xdr:colOff>268941</xdr:colOff>
      <xdr:row>11</xdr:row>
      <xdr:rowOff>1244</xdr:rowOff>
    </xdr:to>
    <xdr:sp macro="" textlink="">
      <xdr:nvSpPr>
        <xdr:cNvPr id="7" name="Afgeronde rechthoe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E1035A-25B6-497A-B72B-21398DCDB96D}"/>
            </a:ext>
          </a:extLst>
        </xdr:cNvPr>
        <xdr:cNvSpPr/>
      </xdr:nvSpPr>
      <xdr:spPr bwMode="auto">
        <a:xfrm>
          <a:off x="10442638" y="1426882"/>
          <a:ext cx="1696570" cy="437029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17</xdr:col>
      <xdr:colOff>4483</xdr:colOff>
      <xdr:row>12</xdr:row>
      <xdr:rowOff>37602</xdr:rowOff>
    </xdr:from>
    <xdr:to>
      <xdr:col>19</xdr:col>
      <xdr:colOff>253253</xdr:colOff>
      <xdr:row>14</xdr:row>
      <xdr:rowOff>152898</xdr:rowOff>
    </xdr:to>
    <xdr:sp macro="" textlink="">
      <xdr:nvSpPr>
        <xdr:cNvPr id="8" name="Afgeronde rechthoe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C81071-7AB2-44F5-8942-E6881540C07A}"/>
            </a:ext>
          </a:extLst>
        </xdr:cNvPr>
        <xdr:cNvSpPr/>
      </xdr:nvSpPr>
      <xdr:spPr bwMode="auto">
        <a:xfrm>
          <a:off x="10426950" y="2061135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17</xdr:col>
      <xdr:colOff>0</xdr:colOff>
      <xdr:row>16</xdr:row>
      <xdr:rowOff>50800</xdr:rowOff>
    </xdr:from>
    <xdr:to>
      <xdr:col>19</xdr:col>
      <xdr:colOff>248770</xdr:colOff>
      <xdr:row>19</xdr:row>
      <xdr:rowOff>5230</xdr:rowOff>
    </xdr:to>
    <xdr:sp macro="" textlink="">
      <xdr:nvSpPr>
        <xdr:cNvPr id="9" name="Afgeronde rechthoe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7B853C-EDB4-465B-B5EE-80C985BE6EFE}"/>
            </a:ext>
          </a:extLst>
        </xdr:cNvPr>
        <xdr:cNvSpPr/>
      </xdr:nvSpPr>
      <xdr:spPr bwMode="auto">
        <a:xfrm>
          <a:off x="10422467" y="2717800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17</xdr:col>
      <xdr:colOff>6723</xdr:colOff>
      <xdr:row>20</xdr:row>
      <xdr:rowOff>19175</xdr:rowOff>
    </xdr:from>
    <xdr:to>
      <xdr:col>19</xdr:col>
      <xdr:colOff>255493</xdr:colOff>
      <xdr:row>22</xdr:row>
      <xdr:rowOff>126005</xdr:rowOff>
    </xdr:to>
    <xdr:sp macro="" textlink="">
      <xdr:nvSpPr>
        <xdr:cNvPr id="10" name="Afgeronde rechthoe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38537D-E089-481B-A037-6017A00A75B2}"/>
            </a:ext>
          </a:extLst>
        </xdr:cNvPr>
        <xdr:cNvSpPr/>
      </xdr:nvSpPr>
      <xdr:spPr bwMode="auto">
        <a:xfrm>
          <a:off x="10429190" y="3329642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17</xdr:col>
      <xdr:colOff>24654</xdr:colOff>
      <xdr:row>23</xdr:row>
      <xdr:rowOff>142687</xdr:rowOff>
    </xdr:from>
    <xdr:to>
      <xdr:col>19</xdr:col>
      <xdr:colOff>273424</xdr:colOff>
      <xdr:row>26</xdr:row>
      <xdr:rowOff>97118</xdr:rowOff>
    </xdr:to>
    <xdr:sp macro="" textlink="">
      <xdr:nvSpPr>
        <xdr:cNvPr id="11" name="Afgeronde rechthoek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D963C3-BFBA-4455-8D20-5D8134F94ABA}"/>
            </a:ext>
          </a:extLst>
        </xdr:cNvPr>
        <xdr:cNvSpPr/>
      </xdr:nvSpPr>
      <xdr:spPr bwMode="auto">
        <a:xfrm>
          <a:off x="10447121" y="3952687"/>
          <a:ext cx="1696570" cy="437031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showRowColHeaders="0" tabSelected="1" zoomScale="85" workbookViewId="0">
      <selection activeCell="P12" sqref="P12"/>
    </sheetView>
  </sheetViews>
  <sheetFormatPr defaultColWidth="9.1796875" defaultRowHeight="12.5" x14ac:dyDescent="0.25"/>
  <cols>
    <col min="1" max="1" width="3.453125" style="4" bestFit="1" customWidth="1"/>
    <col min="2" max="2" width="27.54296875" style="4" customWidth="1"/>
    <col min="3" max="3" width="16.453125" style="5" bestFit="1" customWidth="1"/>
    <col min="4" max="4" width="9.1796875" style="4"/>
    <col min="5" max="5" width="11.81640625" style="5" bestFit="1" customWidth="1"/>
    <col min="6" max="16384" width="9.1796875" style="4"/>
  </cols>
  <sheetData>
    <row r="1" spans="1:17" ht="13" x14ac:dyDescent="0.3">
      <c r="A1" s="149"/>
      <c r="B1" s="89" t="s">
        <v>9</v>
      </c>
      <c r="C1" s="150" t="s">
        <v>10</v>
      </c>
    </row>
    <row r="2" spans="1:17" ht="13" thickBot="1" x14ac:dyDescent="0.3">
      <c r="A2" s="151"/>
      <c r="B2" s="152"/>
      <c r="C2" s="153"/>
      <c r="E2" s="220"/>
    </row>
    <row r="3" spans="1:17" x14ac:dyDescent="0.25">
      <c r="A3" s="154">
        <v>1</v>
      </c>
      <c r="B3" s="15"/>
      <c r="C3" s="20">
        <v>44604</v>
      </c>
      <c r="E3" s="222"/>
    </row>
    <row r="4" spans="1:17" x14ac:dyDescent="0.25">
      <c r="A4" s="155">
        <v>2</v>
      </c>
      <c r="B4" s="16"/>
      <c r="C4" s="21"/>
      <c r="E4" s="220"/>
      <c r="G4"/>
      <c r="H4"/>
      <c r="I4"/>
      <c r="J4"/>
      <c r="K4"/>
      <c r="L4"/>
      <c r="M4"/>
      <c r="N4"/>
      <c r="O4"/>
      <c r="P4"/>
      <c r="Q4"/>
    </row>
    <row r="5" spans="1:17" x14ac:dyDescent="0.25">
      <c r="A5" s="155">
        <v>3</v>
      </c>
      <c r="B5" s="16"/>
      <c r="C5" s="21"/>
      <c r="E5" s="221"/>
      <c r="G5"/>
      <c r="H5"/>
      <c r="I5"/>
      <c r="J5"/>
      <c r="K5"/>
      <c r="L5"/>
      <c r="M5"/>
      <c r="N5"/>
      <c r="O5"/>
      <c r="P5"/>
      <c r="Q5"/>
    </row>
    <row r="6" spans="1:17" x14ac:dyDescent="0.25">
      <c r="A6" s="155">
        <v>4</v>
      </c>
      <c r="B6" s="16"/>
      <c r="C6" s="21"/>
      <c r="E6" s="220"/>
      <c r="G6"/>
      <c r="H6"/>
      <c r="I6"/>
      <c r="J6"/>
      <c r="K6"/>
      <c r="L6"/>
      <c r="M6"/>
      <c r="N6"/>
      <c r="O6"/>
      <c r="P6"/>
      <c r="Q6"/>
    </row>
    <row r="7" spans="1:17" x14ac:dyDescent="0.25">
      <c r="A7" s="155">
        <v>5</v>
      </c>
      <c r="B7" s="16"/>
      <c r="C7" s="21"/>
      <c r="E7" s="221"/>
      <c r="G7"/>
      <c r="H7"/>
      <c r="I7"/>
      <c r="J7"/>
      <c r="K7"/>
      <c r="L7"/>
      <c r="M7"/>
      <c r="N7"/>
      <c r="O7"/>
      <c r="P7"/>
      <c r="Q7"/>
    </row>
    <row r="8" spans="1:17" x14ac:dyDescent="0.25">
      <c r="A8" s="155">
        <v>6</v>
      </c>
      <c r="B8" s="16"/>
      <c r="C8" s="21"/>
      <c r="E8" s="220"/>
      <c r="G8"/>
      <c r="H8"/>
      <c r="I8"/>
      <c r="J8"/>
      <c r="K8"/>
      <c r="L8"/>
      <c r="M8"/>
      <c r="N8"/>
      <c r="O8"/>
      <c r="P8"/>
      <c r="Q8"/>
    </row>
    <row r="9" spans="1:17" x14ac:dyDescent="0.25">
      <c r="A9" s="155">
        <v>7</v>
      </c>
      <c r="B9" s="16"/>
      <c r="C9" s="21"/>
      <c r="E9" s="221"/>
      <c r="G9"/>
      <c r="H9"/>
      <c r="I9"/>
      <c r="J9"/>
      <c r="K9"/>
      <c r="L9"/>
      <c r="M9"/>
      <c r="N9"/>
      <c r="O9"/>
      <c r="P9"/>
      <c r="Q9"/>
    </row>
    <row r="10" spans="1:17" x14ac:dyDescent="0.25">
      <c r="A10" s="155">
        <v>8</v>
      </c>
      <c r="B10" s="16"/>
      <c r="C10" s="21"/>
      <c r="E10" s="220"/>
      <c r="G10"/>
      <c r="H10"/>
      <c r="I10"/>
      <c r="J10"/>
      <c r="K10"/>
      <c r="L10"/>
      <c r="M10"/>
      <c r="N10"/>
      <c r="O10"/>
      <c r="P10"/>
      <c r="Q10"/>
    </row>
    <row r="11" spans="1:17" x14ac:dyDescent="0.25">
      <c r="A11" s="155">
        <v>9</v>
      </c>
      <c r="B11" s="16"/>
      <c r="C11" s="21"/>
      <c r="E11" s="221"/>
      <c r="G11"/>
      <c r="H11"/>
      <c r="I11"/>
      <c r="J11"/>
      <c r="K11"/>
      <c r="L11"/>
      <c r="M11"/>
      <c r="N11"/>
      <c r="O11"/>
      <c r="P11"/>
      <c r="Q11"/>
    </row>
    <row r="12" spans="1:17" x14ac:dyDescent="0.25">
      <c r="A12" s="155">
        <v>10</v>
      </c>
      <c r="B12" s="16"/>
      <c r="C12" s="21"/>
      <c r="E12" s="220"/>
      <c r="G12"/>
      <c r="H12"/>
      <c r="I12"/>
      <c r="J12"/>
      <c r="K12"/>
      <c r="L12"/>
      <c r="M12"/>
      <c r="N12"/>
      <c r="O12"/>
      <c r="P12"/>
      <c r="Q12"/>
    </row>
    <row r="13" spans="1:17" x14ac:dyDescent="0.25">
      <c r="A13" s="155">
        <v>11</v>
      </c>
      <c r="B13" s="16"/>
      <c r="C13" s="21"/>
      <c r="E13" s="221"/>
      <c r="G13"/>
      <c r="H13"/>
      <c r="I13"/>
      <c r="J13"/>
      <c r="K13"/>
      <c r="L13"/>
      <c r="M13"/>
      <c r="N13"/>
      <c r="O13"/>
      <c r="P13"/>
      <c r="Q13"/>
    </row>
    <row r="14" spans="1:17" x14ac:dyDescent="0.25">
      <c r="A14" s="155">
        <v>12</v>
      </c>
      <c r="B14" s="16"/>
      <c r="C14" s="21"/>
      <c r="E14" s="220"/>
      <c r="G14"/>
      <c r="H14"/>
      <c r="I14"/>
      <c r="J14"/>
      <c r="K14"/>
      <c r="L14"/>
      <c r="M14"/>
      <c r="N14"/>
      <c r="O14"/>
      <c r="P14"/>
      <c r="Q14"/>
    </row>
    <row r="15" spans="1:17" x14ac:dyDescent="0.25">
      <c r="A15" s="155">
        <v>13</v>
      </c>
      <c r="B15" s="16"/>
      <c r="C15" s="21"/>
      <c r="E15" s="220"/>
      <c r="G15"/>
      <c r="H15"/>
      <c r="I15"/>
      <c r="J15"/>
      <c r="K15"/>
      <c r="L15"/>
      <c r="M15"/>
      <c r="N15"/>
      <c r="O15"/>
      <c r="P15"/>
      <c r="Q15"/>
    </row>
    <row r="16" spans="1:17" x14ac:dyDescent="0.25">
      <c r="A16" s="155">
        <v>14</v>
      </c>
      <c r="B16" s="16"/>
      <c r="C16" s="21"/>
      <c r="G16"/>
      <c r="H16"/>
      <c r="I16"/>
      <c r="J16"/>
      <c r="K16"/>
      <c r="L16"/>
      <c r="M16"/>
      <c r="N16"/>
      <c r="O16"/>
      <c r="P16"/>
      <c r="Q16"/>
    </row>
    <row r="17" spans="1:17" x14ac:dyDescent="0.25">
      <c r="A17" s="155">
        <v>15</v>
      </c>
      <c r="B17" s="16"/>
      <c r="C17" s="21"/>
      <c r="G17"/>
      <c r="H17"/>
      <c r="I17"/>
      <c r="J17"/>
      <c r="K17"/>
      <c r="L17"/>
      <c r="M17"/>
      <c r="N17"/>
      <c r="O17"/>
      <c r="P17"/>
      <c r="Q17"/>
    </row>
    <row r="18" spans="1:17" x14ac:dyDescent="0.25">
      <c r="A18" s="155">
        <v>16</v>
      </c>
      <c r="B18" s="16"/>
      <c r="C18" s="21"/>
      <c r="G18"/>
      <c r="H18"/>
      <c r="I18"/>
      <c r="J18"/>
      <c r="K18"/>
      <c r="L18"/>
      <c r="M18"/>
      <c r="N18"/>
      <c r="O18"/>
      <c r="P18"/>
      <c r="Q18"/>
    </row>
    <row r="19" spans="1:17" x14ac:dyDescent="0.25">
      <c r="A19" s="155">
        <v>17</v>
      </c>
      <c r="B19" s="16"/>
      <c r="C19" s="21"/>
      <c r="G19"/>
      <c r="H19"/>
      <c r="I19"/>
      <c r="J19"/>
      <c r="K19"/>
      <c r="L19"/>
      <c r="M19"/>
      <c r="N19"/>
      <c r="O19"/>
      <c r="P19"/>
      <c r="Q19"/>
    </row>
    <row r="20" spans="1:17" x14ac:dyDescent="0.25">
      <c r="A20" s="155">
        <v>18</v>
      </c>
      <c r="B20" s="16"/>
      <c r="C20" s="21"/>
      <c r="G20"/>
      <c r="H20"/>
      <c r="I20"/>
      <c r="J20"/>
      <c r="K20"/>
      <c r="L20"/>
      <c r="M20"/>
      <c r="N20"/>
      <c r="O20"/>
      <c r="P20"/>
      <c r="Q20"/>
    </row>
    <row r="21" spans="1:17" x14ac:dyDescent="0.25">
      <c r="A21" s="155">
        <v>19</v>
      </c>
      <c r="B21" s="16"/>
      <c r="C21" s="21"/>
      <c r="G21"/>
      <c r="H21"/>
      <c r="I21"/>
      <c r="J21"/>
      <c r="K21"/>
      <c r="L21"/>
      <c r="M21"/>
      <c r="N21"/>
      <c r="O21"/>
      <c r="P21"/>
      <c r="Q21"/>
    </row>
    <row r="22" spans="1:17" x14ac:dyDescent="0.25">
      <c r="A22" s="155">
        <v>20</v>
      </c>
      <c r="B22" s="16"/>
      <c r="C22" s="21"/>
      <c r="G22"/>
      <c r="H22"/>
      <c r="I22"/>
      <c r="J22"/>
      <c r="K22"/>
      <c r="L22"/>
      <c r="M22"/>
      <c r="N22"/>
      <c r="O22"/>
      <c r="P22"/>
      <c r="Q22"/>
    </row>
    <row r="23" spans="1:17" x14ac:dyDescent="0.25">
      <c r="A23" s="155">
        <v>21</v>
      </c>
      <c r="B23" s="16"/>
      <c r="C23" s="21"/>
      <c r="G23"/>
      <c r="H23"/>
      <c r="I23"/>
      <c r="J23"/>
      <c r="K23"/>
      <c r="L23"/>
      <c r="M23"/>
      <c r="N23"/>
      <c r="O23"/>
      <c r="P23"/>
      <c r="Q23"/>
    </row>
    <row r="24" spans="1:17" x14ac:dyDescent="0.25">
      <c r="A24" s="155">
        <v>22</v>
      </c>
      <c r="B24" s="16"/>
      <c r="C24" s="21"/>
      <c r="G24"/>
      <c r="H24"/>
      <c r="I24"/>
      <c r="J24"/>
      <c r="K24"/>
      <c r="L24"/>
      <c r="M24"/>
      <c r="N24"/>
      <c r="O24"/>
      <c r="P24"/>
      <c r="Q24"/>
    </row>
    <row r="25" spans="1:17" x14ac:dyDescent="0.25">
      <c r="A25" s="155">
        <v>23</v>
      </c>
      <c r="B25" s="16"/>
      <c r="C25" s="21"/>
      <c r="G25"/>
      <c r="H25"/>
      <c r="I25"/>
      <c r="J25"/>
      <c r="K25"/>
      <c r="L25"/>
      <c r="M25"/>
      <c r="N25"/>
      <c r="O25"/>
      <c r="P25"/>
      <c r="Q25"/>
    </row>
    <row r="26" spans="1:17" x14ac:dyDescent="0.25">
      <c r="A26" s="155">
        <v>24</v>
      </c>
      <c r="B26" s="16"/>
      <c r="C26" s="21"/>
      <c r="G26"/>
      <c r="H26"/>
      <c r="I26"/>
      <c r="J26"/>
      <c r="K26"/>
      <c r="L26"/>
      <c r="M26"/>
      <c r="N26"/>
      <c r="O26"/>
      <c r="P26"/>
      <c r="Q26"/>
    </row>
    <row r="27" spans="1:17" x14ac:dyDescent="0.25">
      <c r="A27" s="155">
        <v>25</v>
      </c>
      <c r="B27" s="16"/>
      <c r="C27" s="21"/>
      <c r="G27"/>
      <c r="H27"/>
      <c r="I27"/>
      <c r="J27"/>
      <c r="K27"/>
      <c r="L27"/>
      <c r="M27"/>
      <c r="N27"/>
      <c r="O27"/>
      <c r="P27"/>
      <c r="Q27"/>
    </row>
    <row r="28" spans="1:17" x14ac:dyDescent="0.25">
      <c r="A28" s="155">
        <v>26</v>
      </c>
      <c r="B28" s="17"/>
      <c r="C28" s="21"/>
      <c r="G28"/>
      <c r="H28"/>
      <c r="I28"/>
      <c r="J28"/>
      <c r="K28"/>
      <c r="L28"/>
      <c r="M28"/>
      <c r="N28"/>
      <c r="O28"/>
      <c r="P28"/>
      <c r="Q28"/>
    </row>
    <row r="29" spans="1:17" x14ac:dyDescent="0.25">
      <c r="A29" s="155">
        <v>27</v>
      </c>
      <c r="B29" s="17"/>
      <c r="C29" s="21"/>
      <c r="G29"/>
      <c r="H29"/>
      <c r="I29"/>
      <c r="J29"/>
      <c r="K29"/>
      <c r="L29"/>
      <c r="M29"/>
      <c r="N29"/>
      <c r="O29"/>
      <c r="P29"/>
      <c r="Q29"/>
    </row>
    <row r="30" spans="1:17" x14ac:dyDescent="0.25">
      <c r="A30" s="155">
        <v>28</v>
      </c>
      <c r="B30" s="17"/>
      <c r="C30" s="21"/>
      <c r="G30"/>
      <c r="H30"/>
      <c r="I30"/>
      <c r="J30"/>
      <c r="K30"/>
      <c r="L30"/>
      <c r="M30"/>
      <c r="N30"/>
      <c r="O30"/>
      <c r="P30"/>
      <c r="Q30"/>
    </row>
    <row r="31" spans="1:17" x14ac:dyDescent="0.25">
      <c r="A31" s="155">
        <v>29</v>
      </c>
      <c r="B31" s="17"/>
      <c r="C31" s="21"/>
      <c r="G31"/>
      <c r="H31"/>
      <c r="I31"/>
      <c r="J31"/>
      <c r="K31"/>
      <c r="L31"/>
      <c r="M31"/>
      <c r="N31"/>
      <c r="O31"/>
      <c r="P31"/>
      <c r="Q31"/>
    </row>
    <row r="32" spans="1:17" x14ac:dyDescent="0.25">
      <c r="A32" s="155">
        <v>30</v>
      </c>
      <c r="B32" s="17"/>
      <c r="C32" s="21"/>
      <c r="G32"/>
      <c r="H32"/>
      <c r="I32"/>
      <c r="J32"/>
      <c r="K32"/>
      <c r="L32"/>
      <c r="M32"/>
      <c r="N32"/>
      <c r="O32"/>
      <c r="P32"/>
      <c r="Q32"/>
    </row>
    <row r="33" spans="1:17" x14ac:dyDescent="0.25">
      <c r="A33" s="155">
        <v>31</v>
      </c>
      <c r="B33" s="17"/>
      <c r="C33" s="21"/>
      <c r="G33"/>
      <c r="H33"/>
      <c r="I33"/>
      <c r="J33"/>
      <c r="K33"/>
      <c r="L33"/>
      <c r="M33"/>
      <c r="N33"/>
      <c r="O33"/>
      <c r="P33"/>
      <c r="Q33"/>
    </row>
    <row r="34" spans="1:17" x14ac:dyDescent="0.25">
      <c r="A34" s="155">
        <v>32</v>
      </c>
      <c r="B34" s="17"/>
      <c r="C34" s="21"/>
      <c r="G34"/>
      <c r="H34"/>
      <c r="I34"/>
      <c r="J34"/>
      <c r="K34"/>
      <c r="L34"/>
      <c r="M34"/>
      <c r="N34"/>
      <c r="O34"/>
      <c r="P34"/>
      <c r="Q34"/>
    </row>
    <row r="35" spans="1:17" x14ac:dyDescent="0.25">
      <c r="A35" s="156">
        <v>33</v>
      </c>
      <c r="B35" s="16"/>
      <c r="C35" s="21"/>
    </row>
    <row r="36" spans="1:17" x14ac:dyDescent="0.25">
      <c r="A36" s="156">
        <v>34</v>
      </c>
      <c r="B36" s="16"/>
      <c r="C36" s="21"/>
    </row>
    <row r="37" spans="1:17" ht="13" thickBot="1" x14ac:dyDescent="0.3">
      <c r="A37" s="18">
        <v>35</v>
      </c>
      <c r="B37" s="19"/>
      <c r="C37" s="22"/>
    </row>
  </sheetData>
  <sheetProtection sheet="1" objects="1" scenarios="1"/>
  <phoneticPr fontId="0" type="noConversion"/>
  <conditionalFormatting sqref="B2:B22">
    <cfRule type="cellIs" dxfId="99" priority="1" stopIfTrue="1" operator="between">
      <formula>8</formula>
      <formula>1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showGridLines="0" zoomScale="80" zoomScaleNormal="80" workbookViewId="0"/>
  </sheetViews>
  <sheetFormatPr defaultColWidth="9.1796875" defaultRowHeight="12.5" x14ac:dyDescent="0.25"/>
  <cols>
    <col min="1" max="1" width="4" style="4" bestFit="1" customWidth="1"/>
    <col min="2" max="2" width="25.81640625" style="4" customWidth="1"/>
    <col min="3" max="11" width="6.26953125" style="5" customWidth="1"/>
    <col min="12" max="12" width="1.7265625" style="5" customWidth="1"/>
    <col min="13" max="13" width="4.1796875" style="4" customWidth="1"/>
    <col min="14" max="14" width="1.7265625" style="4" customWidth="1"/>
    <col min="15" max="15" width="4.1796875" style="5" bestFit="1" customWidth="1"/>
    <col min="16" max="16" width="4" style="5" customWidth="1"/>
    <col min="17" max="24" width="9.1796875" style="4"/>
    <col min="25" max="31" width="9.1796875" style="27"/>
    <col min="32" max="39" width="9.1796875" style="39"/>
    <col min="40" max="41" width="9.1796875" style="80"/>
    <col min="42" max="16384" width="9.1796875" style="4"/>
  </cols>
  <sheetData>
    <row r="1" spans="1:39" ht="13.5" customHeight="1" thickBot="1" x14ac:dyDescent="0.4">
      <c r="A1" s="79"/>
      <c r="B1" s="188" t="s">
        <v>12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9"/>
    </row>
    <row r="2" spans="1:39" ht="5.15" customHeight="1" x14ac:dyDescent="0.35">
      <c r="A2" s="81"/>
      <c r="B2" s="82"/>
      <c r="C2" s="81"/>
      <c r="D2" s="81"/>
      <c r="E2" s="81"/>
      <c r="F2" s="81"/>
      <c r="G2" s="81"/>
      <c r="H2" s="81"/>
      <c r="I2" s="81"/>
      <c r="J2" s="81"/>
      <c r="K2" s="81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39" s="83" customFormat="1" ht="90.5" x14ac:dyDescent="0.25">
      <c r="C3" s="123" t="s">
        <v>53</v>
      </c>
      <c r="D3" s="124" t="s">
        <v>54</v>
      </c>
      <c r="E3" s="124" t="s">
        <v>75</v>
      </c>
      <c r="F3" s="124" t="s">
        <v>51</v>
      </c>
      <c r="G3" s="124" t="s">
        <v>50</v>
      </c>
      <c r="H3" s="124" t="s">
        <v>49</v>
      </c>
      <c r="I3" s="124" t="s">
        <v>76</v>
      </c>
      <c r="J3" s="86"/>
      <c r="K3" s="86"/>
      <c r="L3" s="85"/>
      <c r="M3" s="84" t="s">
        <v>1</v>
      </c>
      <c r="N3" s="85"/>
      <c r="O3" s="84" t="s">
        <v>6</v>
      </c>
      <c r="P3" s="85"/>
      <c r="Q3" s="68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</row>
    <row r="4" spans="1:39" s="83" customFormat="1" ht="13" x14ac:dyDescent="0.25">
      <c r="C4" s="86" t="s">
        <v>66</v>
      </c>
      <c r="D4" s="86" t="s">
        <v>67</v>
      </c>
      <c r="E4" s="86" t="s">
        <v>68</v>
      </c>
      <c r="F4" s="86" t="s">
        <v>69</v>
      </c>
      <c r="G4" s="86" t="s">
        <v>70</v>
      </c>
      <c r="H4" s="86" t="s">
        <v>71</v>
      </c>
      <c r="I4" s="86" t="s">
        <v>72</v>
      </c>
      <c r="J4" s="86"/>
      <c r="K4" s="86"/>
      <c r="L4" s="85"/>
      <c r="M4" s="85"/>
      <c r="N4" s="85"/>
      <c r="O4" s="85"/>
      <c r="P4" s="85"/>
      <c r="Q4" s="68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</row>
    <row r="5" spans="1:39" ht="5.15" customHeight="1" thickBot="1" x14ac:dyDescent="0.3">
      <c r="A5" s="80"/>
      <c r="B5" s="80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  <c r="N5" s="87"/>
      <c r="O5" s="86"/>
      <c r="P5" s="86"/>
      <c r="Q5" s="38"/>
      <c r="R5" s="39"/>
      <c r="S5" s="39"/>
      <c r="T5" s="39"/>
      <c r="U5" s="39"/>
      <c r="V5" s="39"/>
      <c r="W5" s="39"/>
      <c r="X5" s="39"/>
    </row>
    <row r="6" spans="1:39" ht="12.75" customHeight="1" x14ac:dyDescent="0.3">
      <c r="A6" s="88"/>
      <c r="B6" s="89" t="s">
        <v>0</v>
      </c>
      <c r="C6" s="186" t="s">
        <v>7</v>
      </c>
      <c r="D6" s="186"/>
      <c r="E6" s="186"/>
      <c r="F6" s="187" t="s">
        <v>8</v>
      </c>
      <c r="G6" s="187"/>
      <c r="H6" s="187"/>
      <c r="I6" s="187"/>
      <c r="J6" s="64"/>
      <c r="K6" s="64"/>
      <c r="L6" s="64"/>
      <c r="M6" s="90"/>
      <c r="N6" s="90"/>
      <c r="O6" s="91"/>
      <c r="P6" s="191" t="s">
        <v>11</v>
      </c>
      <c r="Q6" s="191"/>
      <c r="R6" s="191"/>
      <c r="S6" s="45"/>
      <c r="T6" s="46"/>
      <c r="U6" s="46"/>
      <c r="V6" s="46"/>
      <c r="W6" s="46"/>
      <c r="X6" s="46"/>
      <c r="Y6" s="47"/>
    </row>
    <row r="7" spans="1:39" s="98" customFormat="1" ht="13.5" customHeight="1" thickBot="1" x14ac:dyDescent="0.3">
      <c r="A7" s="92"/>
      <c r="B7" s="93" t="s">
        <v>2</v>
      </c>
      <c r="C7" s="94">
        <v>4</v>
      </c>
      <c r="D7" s="94">
        <v>4</v>
      </c>
      <c r="E7" s="94">
        <v>8</v>
      </c>
      <c r="F7" s="94">
        <v>8</v>
      </c>
      <c r="G7" s="94">
        <v>4</v>
      </c>
      <c r="H7" s="94">
        <v>4</v>
      </c>
      <c r="I7" s="94">
        <v>4</v>
      </c>
      <c r="J7" s="94"/>
      <c r="K7" s="94"/>
      <c r="L7" s="94"/>
      <c r="M7" s="94">
        <v>36</v>
      </c>
      <c r="N7" s="95"/>
      <c r="O7" s="95"/>
      <c r="P7" s="96"/>
      <c r="Q7" s="26"/>
      <c r="R7" s="26"/>
      <c r="S7" s="26"/>
      <c r="T7" s="26"/>
      <c r="U7" s="26"/>
      <c r="V7" s="26"/>
      <c r="W7" s="26"/>
      <c r="X7" s="26"/>
      <c r="Y7" s="48"/>
      <c r="Z7" s="27"/>
      <c r="AA7" s="27"/>
      <c r="AB7" s="27"/>
      <c r="AC7" s="27"/>
      <c r="AD7" s="27"/>
      <c r="AE7" s="27"/>
      <c r="AF7" s="97"/>
      <c r="AG7" s="97"/>
      <c r="AH7" s="97"/>
      <c r="AI7" s="97"/>
      <c r="AJ7" s="97"/>
      <c r="AK7" s="97"/>
      <c r="AL7" s="97"/>
      <c r="AM7" s="97"/>
    </row>
    <row r="8" spans="1:39" x14ac:dyDescent="0.25">
      <c r="A8" s="173">
        <v>1</v>
      </c>
      <c r="B8" s="101">
        <f>namen!B3</f>
        <v>0</v>
      </c>
      <c r="C8" s="13"/>
      <c r="D8" s="13"/>
      <c r="E8" s="13"/>
      <c r="F8" s="13"/>
      <c r="G8" s="13"/>
      <c r="H8" s="13"/>
      <c r="I8" s="13"/>
      <c r="J8" s="13"/>
      <c r="K8" s="13"/>
      <c r="L8" s="102"/>
      <c r="M8" s="174">
        <f>SUM(C8:I8)</f>
        <v>0</v>
      </c>
      <c r="N8" s="174"/>
      <c r="O8" s="104" t="str">
        <f>IF(M8=0,"",IF(M8&gt;34,"A",IF(M8&gt;32,"B",IF(M8&gt;28,"C",IF(M8&lt;29,"D/E")))))</f>
        <v/>
      </c>
      <c r="P8" s="105">
        <v>1</v>
      </c>
      <c r="Q8" s="183"/>
      <c r="R8" s="183"/>
      <c r="S8" s="183"/>
      <c r="T8" s="183"/>
      <c r="U8" s="183"/>
      <c r="V8" s="183"/>
      <c r="W8" s="183"/>
      <c r="X8" s="183"/>
      <c r="Y8" s="184"/>
      <c r="Z8" s="99"/>
      <c r="AA8" s="99"/>
      <c r="AB8" s="99"/>
      <c r="AC8" s="99"/>
      <c r="AD8" s="99"/>
      <c r="AE8" s="99"/>
    </row>
    <row r="9" spans="1:39" x14ac:dyDescent="0.25">
      <c r="A9" s="100">
        <v>2</v>
      </c>
      <c r="B9" s="101">
        <f>namen!B4</f>
        <v>0</v>
      </c>
      <c r="C9" s="13"/>
      <c r="D9" s="13"/>
      <c r="E9" s="13"/>
      <c r="F9" s="13"/>
      <c r="G9" s="13"/>
      <c r="H9" s="13"/>
      <c r="I9" s="13"/>
      <c r="J9" s="13"/>
      <c r="K9" s="13"/>
      <c r="L9" s="102"/>
      <c r="M9" s="103">
        <f t="shared" ref="M9:M42" si="0">SUM(C9:I9)</f>
        <v>0</v>
      </c>
      <c r="N9" s="103"/>
      <c r="O9" s="104" t="str">
        <f t="shared" ref="O9:O42" si="1">IF(M9=0,"",IF(M9&gt;34,"A",IF(M9&gt;32,"B",IF(M9&gt;28,"C",IF(M9&lt;29,"D/E")))))</f>
        <v/>
      </c>
      <c r="P9" s="105">
        <v>2</v>
      </c>
      <c r="Q9" s="179"/>
      <c r="R9" s="179"/>
      <c r="S9" s="179"/>
      <c r="T9" s="179"/>
      <c r="U9" s="179"/>
      <c r="V9" s="179"/>
      <c r="W9" s="179"/>
      <c r="X9" s="179"/>
      <c r="Y9" s="180"/>
      <c r="Z9" s="99"/>
      <c r="AA9" s="99"/>
      <c r="AB9" s="99"/>
      <c r="AC9" s="99"/>
      <c r="AD9" s="99"/>
      <c r="AE9" s="99"/>
    </row>
    <row r="10" spans="1:39" x14ac:dyDescent="0.25">
      <c r="A10" s="100">
        <v>3</v>
      </c>
      <c r="B10" s="101">
        <f>namen!B5</f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02"/>
      <c r="M10" s="103">
        <f t="shared" si="0"/>
        <v>0</v>
      </c>
      <c r="N10" s="103"/>
      <c r="O10" s="104" t="str">
        <f t="shared" si="1"/>
        <v/>
      </c>
      <c r="P10" s="105">
        <v>3</v>
      </c>
      <c r="Q10" s="179"/>
      <c r="R10" s="179"/>
      <c r="S10" s="179"/>
      <c r="T10" s="179"/>
      <c r="U10" s="179"/>
      <c r="V10" s="179"/>
      <c r="W10" s="179"/>
      <c r="X10" s="179"/>
      <c r="Y10" s="180"/>
      <c r="Z10" s="99"/>
      <c r="AA10" s="99"/>
      <c r="AB10" s="99"/>
      <c r="AC10" s="99"/>
      <c r="AD10" s="99"/>
      <c r="AE10" s="99"/>
    </row>
    <row r="11" spans="1:39" x14ac:dyDescent="0.25">
      <c r="A11" s="100">
        <v>4</v>
      </c>
      <c r="B11" s="101">
        <f>namen!B6</f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02"/>
      <c r="M11" s="103">
        <f t="shared" si="0"/>
        <v>0</v>
      </c>
      <c r="N11" s="103"/>
      <c r="O11" s="104" t="str">
        <f t="shared" si="1"/>
        <v/>
      </c>
      <c r="P11" s="105">
        <v>4</v>
      </c>
      <c r="Q11" s="179"/>
      <c r="R11" s="179"/>
      <c r="S11" s="179"/>
      <c r="T11" s="179"/>
      <c r="U11" s="179"/>
      <c r="V11" s="179"/>
      <c r="W11" s="179"/>
      <c r="X11" s="179"/>
      <c r="Y11" s="180"/>
      <c r="Z11" s="99"/>
      <c r="AA11" s="99"/>
      <c r="AB11" s="99"/>
      <c r="AC11" s="99"/>
      <c r="AD11" s="99"/>
      <c r="AE11" s="99"/>
    </row>
    <row r="12" spans="1:39" x14ac:dyDescent="0.25">
      <c r="A12" s="100">
        <v>5</v>
      </c>
      <c r="B12" s="101">
        <f>namen!B7</f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02"/>
      <c r="M12" s="103">
        <f t="shared" si="0"/>
        <v>0</v>
      </c>
      <c r="N12" s="103"/>
      <c r="O12" s="104" t="str">
        <f t="shared" si="1"/>
        <v/>
      </c>
      <c r="P12" s="105">
        <v>5</v>
      </c>
      <c r="Q12" s="179"/>
      <c r="R12" s="179"/>
      <c r="S12" s="179"/>
      <c r="T12" s="179"/>
      <c r="U12" s="179"/>
      <c r="V12" s="179"/>
      <c r="W12" s="179"/>
      <c r="X12" s="179"/>
      <c r="Y12" s="180"/>
      <c r="Z12" s="99"/>
      <c r="AA12" s="99"/>
      <c r="AB12" s="99"/>
      <c r="AC12" s="99"/>
      <c r="AD12" s="99"/>
      <c r="AE12" s="99"/>
    </row>
    <row r="13" spans="1:39" x14ac:dyDescent="0.25">
      <c r="A13" s="100">
        <v>6</v>
      </c>
      <c r="B13" s="101">
        <f>namen!B8</f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02"/>
      <c r="M13" s="103">
        <f t="shared" si="0"/>
        <v>0</v>
      </c>
      <c r="N13" s="103"/>
      <c r="O13" s="104" t="str">
        <f t="shared" si="1"/>
        <v/>
      </c>
      <c r="P13" s="105">
        <v>6</v>
      </c>
      <c r="Q13" s="179"/>
      <c r="R13" s="179"/>
      <c r="S13" s="179"/>
      <c r="T13" s="179"/>
      <c r="U13" s="179"/>
      <c r="V13" s="179"/>
      <c r="W13" s="179"/>
      <c r="X13" s="179"/>
      <c r="Y13" s="180"/>
      <c r="Z13" s="99"/>
      <c r="AA13" s="99"/>
      <c r="AB13" s="99"/>
      <c r="AC13" s="99"/>
      <c r="AD13" s="99"/>
      <c r="AE13" s="99"/>
    </row>
    <row r="14" spans="1:39" x14ac:dyDescent="0.25">
      <c r="A14" s="100">
        <v>7</v>
      </c>
      <c r="B14" s="101">
        <f>namen!B9</f>
        <v>0</v>
      </c>
      <c r="C14" s="13"/>
      <c r="D14" s="13"/>
      <c r="E14" s="13"/>
      <c r="F14" s="13"/>
      <c r="G14" s="13"/>
      <c r="H14" s="13"/>
      <c r="I14" s="13"/>
      <c r="J14" s="13"/>
      <c r="K14" s="13"/>
      <c r="L14" s="102"/>
      <c r="M14" s="103">
        <f t="shared" si="0"/>
        <v>0</v>
      </c>
      <c r="N14" s="103"/>
      <c r="O14" s="104" t="str">
        <f t="shared" si="1"/>
        <v/>
      </c>
      <c r="P14" s="105">
        <v>7</v>
      </c>
      <c r="Q14" s="179"/>
      <c r="R14" s="179"/>
      <c r="S14" s="179"/>
      <c r="T14" s="179"/>
      <c r="U14" s="179"/>
      <c r="V14" s="179"/>
      <c r="W14" s="179"/>
      <c r="X14" s="179"/>
      <c r="Y14" s="180"/>
      <c r="Z14" s="99"/>
      <c r="AA14" s="99"/>
      <c r="AB14" s="99"/>
      <c r="AC14" s="99"/>
      <c r="AD14" s="99"/>
      <c r="AE14" s="99"/>
    </row>
    <row r="15" spans="1:39" x14ac:dyDescent="0.25">
      <c r="A15" s="100">
        <v>8</v>
      </c>
      <c r="B15" s="101">
        <f>namen!B10</f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02"/>
      <c r="M15" s="103">
        <f t="shared" si="0"/>
        <v>0</v>
      </c>
      <c r="N15" s="103"/>
      <c r="O15" s="104" t="str">
        <f t="shared" si="1"/>
        <v/>
      </c>
      <c r="P15" s="105">
        <v>8</v>
      </c>
      <c r="Q15" s="183"/>
      <c r="R15" s="183"/>
      <c r="S15" s="183"/>
      <c r="T15" s="183"/>
      <c r="U15" s="183"/>
      <c r="V15" s="183"/>
      <c r="W15" s="183"/>
      <c r="X15" s="183"/>
      <c r="Y15" s="184"/>
      <c r="Z15" s="99"/>
      <c r="AA15" s="99"/>
      <c r="AB15" s="99"/>
      <c r="AC15" s="99"/>
      <c r="AD15" s="99"/>
      <c r="AE15" s="99"/>
    </row>
    <row r="16" spans="1:39" x14ac:dyDescent="0.25">
      <c r="A16" s="100">
        <v>9</v>
      </c>
      <c r="B16" s="101">
        <f>namen!B11</f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02"/>
      <c r="M16" s="103">
        <f t="shared" si="0"/>
        <v>0</v>
      </c>
      <c r="N16" s="103"/>
      <c r="O16" s="104" t="str">
        <f t="shared" si="1"/>
        <v/>
      </c>
      <c r="P16" s="105">
        <v>9</v>
      </c>
      <c r="Q16" s="179"/>
      <c r="R16" s="179"/>
      <c r="S16" s="179"/>
      <c r="T16" s="179"/>
      <c r="U16" s="179"/>
      <c r="V16" s="179"/>
      <c r="W16" s="179"/>
      <c r="X16" s="179"/>
      <c r="Y16" s="180"/>
      <c r="Z16" s="99"/>
      <c r="AA16" s="99"/>
      <c r="AB16" s="99"/>
      <c r="AC16" s="99"/>
      <c r="AD16" s="99"/>
      <c r="AE16" s="99"/>
    </row>
    <row r="17" spans="1:31" x14ac:dyDescent="0.25">
      <c r="A17" s="100">
        <v>10</v>
      </c>
      <c r="B17" s="101">
        <f>namen!B12</f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02"/>
      <c r="M17" s="103">
        <f t="shared" si="0"/>
        <v>0</v>
      </c>
      <c r="N17" s="103"/>
      <c r="O17" s="104" t="str">
        <f t="shared" si="1"/>
        <v/>
      </c>
      <c r="P17" s="105">
        <v>10</v>
      </c>
      <c r="Q17" s="179"/>
      <c r="R17" s="179"/>
      <c r="S17" s="179"/>
      <c r="T17" s="179"/>
      <c r="U17" s="179"/>
      <c r="V17" s="179"/>
      <c r="W17" s="179"/>
      <c r="X17" s="179"/>
      <c r="Y17" s="180"/>
      <c r="Z17" s="99"/>
      <c r="AA17" s="99"/>
      <c r="AB17" s="99"/>
      <c r="AC17" s="99"/>
      <c r="AD17" s="99"/>
      <c r="AE17" s="99"/>
    </row>
    <row r="18" spans="1:31" x14ac:dyDescent="0.25">
      <c r="A18" s="100">
        <v>11</v>
      </c>
      <c r="B18" s="101">
        <f>namen!B13</f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02"/>
      <c r="M18" s="103">
        <f t="shared" si="0"/>
        <v>0</v>
      </c>
      <c r="N18" s="103"/>
      <c r="O18" s="104" t="str">
        <f t="shared" si="1"/>
        <v/>
      </c>
      <c r="P18" s="105">
        <v>11</v>
      </c>
      <c r="Q18" s="179"/>
      <c r="R18" s="179"/>
      <c r="S18" s="179"/>
      <c r="T18" s="179"/>
      <c r="U18" s="179"/>
      <c r="V18" s="179"/>
      <c r="W18" s="179"/>
      <c r="X18" s="179"/>
      <c r="Y18" s="180"/>
      <c r="Z18" s="99"/>
      <c r="AA18" s="99"/>
      <c r="AB18" s="99"/>
      <c r="AC18" s="99"/>
      <c r="AD18" s="99"/>
      <c r="AE18" s="99"/>
    </row>
    <row r="19" spans="1:31" x14ac:dyDescent="0.25">
      <c r="A19" s="100">
        <v>12</v>
      </c>
      <c r="B19" s="101">
        <f>namen!B14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02"/>
      <c r="M19" s="103">
        <f t="shared" si="0"/>
        <v>0</v>
      </c>
      <c r="N19" s="103"/>
      <c r="O19" s="104" t="str">
        <f t="shared" si="1"/>
        <v/>
      </c>
      <c r="P19" s="105">
        <v>12</v>
      </c>
      <c r="Q19" s="179"/>
      <c r="R19" s="179"/>
      <c r="S19" s="179"/>
      <c r="T19" s="179"/>
      <c r="U19" s="179"/>
      <c r="V19" s="179"/>
      <c r="W19" s="179"/>
      <c r="X19" s="179"/>
      <c r="Y19" s="180"/>
      <c r="Z19" s="99"/>
      <c r="AA19" s="99"/>
      <c r="AB19" s="99"/>
      <c r="AC19" s="99"/>
      <c r="AD19" s="99"/>
      <c r="AE19" s="99"/>
    </row>
    <row r="20" spans="1:31" x14ac:dyDescent="0.25">
      <c r="A20" s="100">
        <v>13</v>
      </c>
      <c r="B20" s="101">
        <f>namen!B15</f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02"/>
      <c r="M20" s="103">
        <f t="shared" si="0"/>
        <v>0</v>
      </c>
      <c r="N20" s="103"/>
      <c r="O20" s="104" t="str">
        <f t="shared" si="1"/>
        <v/>
      </c>
      <c r="P20" s="105">
        <v>13</v>
      </c>
      <c r="Q20" s="179"/>
      <c r="R20" s="179"/>
      <c r="S20" s="179"/>
      <c r="T20" s="179"/>
      <c r="U20" s="179"/>
      <c r="V20" s="179"/>
      <c r="W20" s="179"/>
      <c r="X20" s="179"/>
      <c r="Y20" s="180"/>
      <c r="Z20" s="99"/>
      <c r="AA20" s="99"/>
      <c r="AB20" s="99"/>
      <c r="AC20" s="99"/>
      <c r="AD20" s="99"/>
      <c r="AE20" s="99"/>
    </row>
    <row r="21" spans="1:31" x14ac:dyDescent="0.25">
      <c r="A21" s="100">
        <v>14</v>
      </c>
      <c r="B21" s="101">
        <f>namen!B16</f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02"/>
      <c r="M21" s="103">
        <f t="shared" si="0"/>
        <v>0</v>
      </c>
      <c r="N21" s="103"/>
      <c r="O21" s="104" t="str">
        <f t="shared" si="1"/>
        <v/>
      </c>
      <c r="P21" s="105">
        <v>14</v>
      </c>
      <c r="Q21" s="179"/>
      <c r="R21" s="179"/>
      <c r="S21" s="179"/>
      <c r="T21" s="179"/>
      <c r="U21" s="179"/>
      <c r="V21" s="179"/>
      <c r="W21" s="179"/>
      <c r="X21" s="179"/>
      <c r="Y21" s="180"/>
      <c r="Z21" s="99"/>
      <c r="AA21" s="99"/>
      <c r="AB21" s="99"/>
      <c r="AC21" s="99"/>
      <c r="AD21" s="99"/>
      <c r="AE21" s="99"/>
    </row>
    <row r="22" spans="1:31" x14ac:dyDescent="0.25">
      <c r="A22" s="100">
        <v>15</v>
      </c>
      <c r="B22" s="101">
        <f>namen!B17</f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02"/>
      <c r="M22" s="103">
        <f t="shared" si="0"/>
        <v>0</v>
      </c>
      <c r="N22" s="103"/>
      <c r="O22" s="104" t="str">
        <f t="shared" si="1"/>
        <v/>
      </c>
      <c r="P22" s="105">
        <v>15</v>
      </c>
      <c r="Q22" s="183"/>
      <c r="R22" s="183"/>
      <c r="S22" s="183"/>
      <c r="T22" s="183"/>
      <c r="U22" s="183"/>
      <c r="V22" s="183"/>
      <c r="W22" s="183"/>
      <c r="X22" s="183"/>
      <c r="Y22" s="184"/>
      <c r="Z22" s="99"/>
      <c r="AA22" s="99"/>
      <c r="AB22" s="99"/>
      <c r="AC22" s="99"/>
      <c r="AD22" s="99"/>
      <c r="AE22" s="99"/>
    </row>
    <row r="23" spans="1:31" x14ac:dyDescent="0.25">
      <c r="A23" s="100">
        <v>16</v>
      </c>
      <c r="B23" s="101">
        <f>namen!B18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02"/>
      <c r="M23" s="103">
        <f t="shared" si="0"/>
        <v>0</v>
      </c>
      <c r="N23" s="103"/>
      <c r="O23" s="104" t="str">
        <f t="shared" si="1"/>
        <v/>
      </c>
      <c r="P23" s="105">
        <v>16</v>
      </c>
      <c r="Q23" s="179"/>
      <c r="R23" s="179"/>
      <c r="S23" s="179"/>
      <c r="T23" s="179"/>
      <c r="U23" s="179"/>
      <c r="V23" s="179"/>
      <c r="W23" s="179"/>
      <c r="X23" s="179"/>
      <c r="Y23" s="180"/>
      <c r="Z23" s="99"/>
      <c r="AA23" s="99"/>
      <c r="AB23" s="99"/>
      <c r="AC23" s="99"/>
      <c r="AD23" s="99"/>
      <c r="AE23" s="99"/>
    </row>
    <row r="24" spans="1:31" x14ac:dyDescent="0.25">
      <c r="A24" s="100">
        <v>17</v>
      </c>
      <c r="B24" s="101">
        <f>namen!B19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02"/>
      <c r="M24" s="103">
        <f t="shared" si="0"/>
        <v>0</v>
      </c>
      <c r="N24" s="103"/>
      <c r="O24" s="104" t="str">
        <f t="shared" si="1"/>
        <v/>
      </c>
      <c r="P24" s="105">
        <v>17</v>
      </c>
      <c r="Q24" s="179"/>
      <c r="R24" s="179"/>
      <c r="S24" s="179"/>
      <c r="T24" s="179"/>
      <c r="U24" s="179"/>
      <c r="V24" s="179"/>
      <c r="W24" s="179"/>
      <c r="X24" s="179"/>
      <c r="Y24" s="180"/>
      <c r="Z24" s="99"/>
      <c r="AA24" s="99"/>
      <c r="AB24" s="99"/>
      <c r="AC24" s="99"/>
      <c r="AD24" s="99"/>
      <c r="AE24" s="99"/>
    </row>
    <row r="25" spans="1:31" x14ac:dyDescent="0.25">
      <c r="A25" s="100">
        <v>18</v>
      </c>
      <c r="B25" s="101">
        <f>namen!B20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02"/>
      <c r="M25" s="103">
        <f t="shared" si="0"/>
        <v>0</v>
      </c>
      <c r="N25" s="103"/>
      <c r="O25" s="104" t="str">
        <f t="shared" si="1"/>
        <v/>
      </c>
      <c r="P25" s="105">
        <v>18</v>
      </c>
      <c r="Q25" s="179"/>
      <c r="R25" s="179"/>
      <c r="S25" s="179"/>
      <c r="T25" s="179"/>
      <c r="U25" s="179"/>
      <c r="V25" s="179"/>
      <c r="W25" s="179"/>
      <c r="X25" s="179"/>
      <c r="Y25" s="180"/>
      <c r="Z25" s="99"/>
      <c r="AA25" s="99"/>
      <c r="AB25" s="99"/>
      <c r="AC25" s="99"/>
      <c r="AD25" s="99"/>
      <c r="AE25" s="99"/>
    </row>
    <row r="26" spans="1:31" x14ac:dyDescent="0.25">
      <c r="A26" s="100">
        <v>19</v>
      </c>
      <c r="B26" s="101">
        <f>namen!B21</f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02"/>
      <c r="M26" s="103">
        <f t="shared" si="0"/>
        <v>0</v>
      </c>
      <c r="N26" s="103"/>
      <c r="O26" s="104" t="str">
        <f t="shared" si="1"/>
        <v/>
      </c>
      <c r="P26" s="105">
        <v>19</v>
      </c>
      <c r="Q26" s="179"/>
      <c r="R26" s="179"/>
      <c r="S26" s="179"/>
      <c r="T26" s="179"/>
      <c r="U26" s="179"/>
      <c r="V26" s="179"/>
      <c r="W26" s="179"/>
      <c r="X26" s="179"/>
      <c r="Y26" s="180"/>
      <c r="Z26" s="99"/>
      <c r="AA26" s="99"/>
      <c r="AB26" s="99"/>
      <c r="AC26" s="99"/>
      <c r="AD26" s="99"/>
      <c r="AE26" s="99"/>
    </row>
    <row r="27" spans="1:31" x14ac:dyDescent="0.25">
      <c r="A27" s="100">
        <v>20</v>
      </c>
      <c r="B27" s="101">
        <f>namen!B22</f>
        <v>0</v>
      </c>
      <c r="C27" s="13"/>
      <c r="D27" s="13"/>
      <c r="E27" s="13"/>
      <c r="F27" s="13"/>
      <c r="G27" s="13"/>
      <c r="H27" s="13"/>
      <c r="I27" s="13"/>
      <c r="J27" s="13"/>
      <c r="K27" s="13"/>
      <c r="L27" s="102"/>
      <c r="M27" s="103">
        <f t="shared" si="0"/>
        <v>0</v>
      </c>
      <c r="N27" s="103"/>
      <c r="O27" s="104" t="str">
        <f t="shared" si="1"/>
        <v/>
      </c>
      <c r="P27" s="105">
        <v>20</v>
      </c>
      <c r="Q27" s="179"/>
      <c r="R27" s="179"/>
      <c r="S27" s="179"/>
      <c r="T27" s="179"/>
      <c r="U27" s="179"/>
      <c r="V27" s="179"/>
      <c r="W27" s="179"/>
      <c r="X27" s="179"/>
      <c r="Y27" s="180"/>
      <c r="Z27" s="99"/>
      <c r="AA27" s="99"/>
      <c r="AB27" s="99"/>
      <c r="AC27" s="99"/>
      <c r="AD27" s="99"/>
      <c r="AE27" s="99"/>
    </row>
    <row r="28" spans="1:31" x14ac:dyDescent="0.25">
      <c r="A28" s="100">
        <v>21</v>
      </c>
      <c r="B28" s="101">
        <f>namen!B23</f>
        <v>0</v>
      </c>
      <c r="C28" s="13"/>
      <c r="D28" s="13"/>
      <c r="E28" s="13"/>
      <c r="F28" s="13"/>
      <c r="G28" s="13"/>
      <c r="H28" s="13"/>
      <c r="I28" s="13"/>
      <c r="J28" s="13"/>
      <c r="K28" s="13"/>
      <c r="L28" s="102"/>
      <c r="M28" s="103">
        <f t="shared" si="0"/>
        <v>0</v>
      </c>
      <c r="N28" s="103"/>
      <c r="O28" s="104" t="str">
        <f t="shared" si="1"/>
        <v/>
      </c>
      <c r="P28" s="105">
        <v>21</v>
      </c>
      <c r="Q28" s="179"/>
      <c r="R28" s="179"/>
      <c r="S28" s="179"/>
      <c r="T28" s="179"/>
      <c r="U28" s="179"/>
      <c r="V28" s="179"/>
      <c r="W28" s="179"/>
      <c r="X28" s="179"/>
      <c r="Y28" s="180"/>
      <c r="Z28" s="99"/>
      <c r="AA28" s="99"/>
      <c r="AB28" s="99"/>
      <c r="AC28" s="99"/>
      <c r="AD28" s="99"/>
      <c r="AE28" s="99"/>
    </row>
    <row r="29" spans="1:31" x14ac:dyDescent="0.25">
      <c r="A29" s="100">
        <v>22</v>
      </c>
      <c r="B29" s="101">
        <f>namen!B24</f>
        <v>0</v>
      </c>
      <c r="C29" s="13"/>
      <c r="D29" s="13"/>
      <c r="E29" s="13"/>
      <c r="F29" s="13"/>
      <c r="G29" s="13"/>
      <c r="H29" s="13"/>
      <c r="I29" s="13"/>
      <c r="J29" s="13"/>
      <c r="K29" s="13"/>
      <c r="L29" s="102"/>
      <c r="M29" s="103">
        <f t="shared" si="0"/>
        <v>0</v>
      </c>
      <c r="N29" s="103"/>
      <c r="O29" s="104" t="str">
        <f t="shared" si="1"/>
        <v/>
      </c>
      <c r="P29" s="105">
        <v>22</v>
      </c>
      <c r="Q29" s="183"/>
      <c r="R29" s="183"/>
      <c r="S29" s="183"/>
      <c r="T29" s="183"/>
      <c r="U29" s="183"/>
      <c r="V29" s="183"/>
      <c r="W29" s="183"/>
      <c r="X29" s="183"/>
      <c r="Y29" s="184"/>
      <c r="Z29" s="99"/>
      <c r="AA29" s="99"/>
      <c r="AB29" s="99"/>
      <c r="AC29" s="99"/>
      <c r="AD29" s="99"/>
      <c r="AE29" s="99"/>
    </row>
    <row r="30" spans="1:31" x14ac:dyDescent="0.25">
      <c r="A30" s="100">
        <v>23</v>
      </c>
      <c r="B30" s="101">
        <f>namen!B25</f>
        <v>0</v>
      </c>
      <c r="C30" s="13"/>
      <c r="D30" s="13"/>
      <c r="E30" s="13"/>
      <c r="F30" s="13"/>
      <c r="G30" s="13"/>
      <c r="H30" s="13"/>
      <c r="I30" s="13"/>
      <c r="J30" s="13"/>
      <c r="K30" s="13"/>
      <c r="L30" s="102"/>
      <c r="M30" s="103">
        <f t="shared" si="0"/>
        <v>0</v>
      </c>
      <c r="N30" s="103"/>
      <c r="O30" s="104" t="str">
        <f t="shared" si="1"/>
        <v/>
      </c>
      <c r="P30" s="105">
        <v>23</v>
      </c>
      <c r="Q30" s="179"/>
      <c r="R30" s="179"/>
      <c r="S30" s="179"/>
      <c r="T30" s="179"/>
      <c r="U30" s="179"/>
      <c r="V30" s="179"/>
      <c r="W30" s="179"/>
      <c r="X30" s="179"/>
      <c r="Y30" s="180"/>
      <c r="Z30" s="99"/>
      <c r="AA30" s="99"/>
      <c r="AB30" s="99"/>
      <c r="AC30" s="99"/>
      <c r="AD30" s="99"/>
      <c r="AE30" s="99"/>
    </row>
    <row r="31" spans="1:31" x14ac:dyDescent="0.25">
      <c r="A31" s="100">
        <v>24</v>
      </c>
      <c r="B31" s="101">
        <f>namen!B26</f>
        <v>0</v>
      </c>
      <c r="C31" s="13"/>
      <c r="D31" s="13"/>
      <c r="E31" s="13"/>
      <c r="F31" s="13"/>
      <c r="G31" s="13"/>
      <c r="H31" s="13"/>
      <c r="I31" s="13"/>
      <c r="J31" s="13"/>
      <c r="K31" s="13"/>
      <c r="L31" s="102"/>
      <c r="M31" s="103">
        <f t="shared" si="0"/>
        <v>0</v>
      </c>
      <c r="N31" s="103"/>
      <c r="O31" s="104" t="str">
        <f t="shared" si="1"/>
        <v/>
      </c>
      <c r="P31" s="105">
        <v>24</v>
      </c>
      <c r="Q31" s="179"/>
      <c r="R31" s="179"/>
      <c r="S31" s="179"/>
      <c r="T31" s="179"/>
      <c r="U31" s="179"/>
      <c r="V31" s="179"/>
      <c r="W31" s="179"/>
      <c r="X31" s="179"/>
      <c r="Y31" s="180"/>
      <c r="Z31" s="99"/>
      <c r="AA31" s="99"/>
      <c r="AB31" s="99"/>
      <c r="AC31" s="99"/>
      <c r="AD31" s="99"/>
      <c r="AE31" s="99"/>
    </row>
    <row r="32" spans="1:31" x14ac:dyDescent="0.25">
      <c r="A32" s="100">
        <v>25</v>
      </c>
      <c r="B32" s="101">
        <f>namen!B27</f>
        <v>0</v>
      </c>
      <c r="C32" s="13"/>
      <c r="D32" s="13"/>
      <c r="E32" s="13"/>
      <c r="F32" s="13"/>
      <c r="G32" s="13"/>
      <c r="H32" s="13"/>
      <c r="I32" s="13"/>
      <c r="J32" s="13"/>
      <c r="K32" s="13"/>
      <c r="L32" s="102"/>
      <c r="M32" s="103">
        <f t="shared" si="0"/>
        <v>0</v>
      </c>
      <c r="N32" s="103"/>
      <c r="O32" s="104" t="str">
        <f t="shared" si="1"/>
        <v/>
      </c>
      <c r="P32" s="105">
        <v>25</v>
      </c>
      <c r="Q32" s="179"/>
      <c r="R32" s="179"/>
      <c r="S32" s="179"/>
      <c r="T32" s="179"/>
      <c r="U32" s="179"/>
      <c r="V32" s="179"/>
      <c r="W32" s="179"/>
      <c r="X32" s="179"/>
      <c r="Y32" s="180"/>
      <c r="Z32" s="99"/>
      <c r="AA32" s="99"/>
      <c r="AB32" s="99"/>
      <c r="AC32" s="99"/>
      <c r="AD32" s="99"/>
      <c r="AE32" s="99"/>
    </row>
    <row r="33" spans="1:31" x14ac:dyDescent="0.25">
      <c r="A33" s="100">
        <v>26</v>
      </c>
      <c r="B33" s="101">
        <f>namen!B28</f>
        <v>0</v>
      </c>
      <c r="C33" s="13"/>
      <c r="D33" s="13"/>
      <c r="E33" s="13"/>
      <c r="F33" s="13"/>
      <c r="G33" s="13"/>
      <c r="H33" s="13"/>
      <c r="I33" s="13"/>
      <c r="J33" s="13"/>
      <c r="K33" s="13"/>
      <c r="L33" s="102"/>
      <c r="M33" s="103">
        <f t="shared" si="0"/>
        <v>0</v>
      </c>
      <c r="N33" s="103"/>
      <c r="O33" s="104" t="str">
        <f t="shared" si="1"/>
        <v/>
      </c>
      <c r="P33" s="105">
        <v>26</v>
      </c>
      <c r="Q33" s="179"/>
      <c r="R33" s="179"/>
      <c r="S33" s="179"/>
      <c r="T33" s="179"/>
      <c r="U33" s="179"/>
      <c r="V33" s="179"/>
      <c r="W33" s="179"/>
      <c r="X33" s="179"/>
      <c r="Y33" s="180"/>
      <c r="Z33" s="99"/>
      <c r="AA33" s="99"/>
      <c r="AB33" s="99"/>
      <c r="AC33" s="99"/>
      <c r="AD33" s="99"/>
      <c r="AE33" s="99"/>
    </row>
    <row r="34" spans="1:31" x14ac:dyDescent="0.25">
      <c r="A34" s="100">
        <v>27</v>
      </c>
      <c r="B34" s="101">
        <f>namen!B29</f>
        <v>0</v>
      </c>
      <c r="C34" s="13"/>
      <c r="D34" s="13"/>
      <c r="E34" s="13"/>
      <c r="F34" s="13"/>
      <c r="G34" s="13"/>
      <c r="H34" s="13"/>
      <c r="I34" s="13"/>
      <c r="J34" s="13"/>
      <c r="K34" s="13"/>
      <c r="L34" s="102"/>
      <c r="M34" s="103">
        <f t="shared" si="0"/>
        <v>0</v>
      </c>
      <c r="N34" s="103"/>
      <c r="O34" s="104" t="str">
        <f t="shared" si="1"/>
        <v/>
      </c>
      <c r="P34" s="105">
        <v>27</v>
      </c>
      <c r="Q34" s="179"/>
      <c r="R34" s="179"/>
      <c r="S34" s="179"/>
      <c r="T34" s="179"/>
      <c r="U34" s="179"/>
      <c r="V34" s="179"/>
      <c r="W34" s="179"/>
      <c r="X34" s="179"/>
      <c r="Y34" s="180"/>
      <c r="Z34" s="99"/>
      <c r="AA34" s="99"/>
      <c r="AB34" s="99"/>
      <c r="AC34" s="99"/>
      <c r="AD34" s="99"/>
      <c r="AE34" s="99"/>
    </row>
    <row r="35" spans="1:31" x14ac:dyDescent="0.25">
      <c r="A35" s="100">
        <v>28</v>
      </c>
      <c r="B35" s="101">
        <f>namen!B30</f>
        <v>0</v>
      </c>
      <c r="C35" s="13"/>
      <c r="D35" s="13"/>
      <c r="E35" s="13"/>
      <c r="F35" s="13"/>
      <c r="G35" s="13"/>
      <c r="H35" s="13"/>
      <c r="I35" s="13"/>
      <c r="J35" s="13"/>
      <c r="K35" s="13"/>
      <c r="L35" s="102"/>
      <c r="M35" s="103">
        <f t="shared" si="0"/>
        <v>0</v>
      </c>
      <c r="N35" s="103"/>
      <c r="O35" s="104" t="str">
        <f t="shared" si="1"/>
        <v/>
      </c>
      <c r="P35" s="105">
        <v>28</v>
      </c>
      <c r="Q35" s="179"/>
      <c r="R35" s="179"/>
      <c r="S35" s="179"/>
      <c r="T35" s="179"/>
      <c r="U35" s="179"/>
      <c r="V35" s="179"/>
      <c r="W35" s="179"/>
      <c r="X35" s="179"/>
      <c r="Y35" s="180"/>
      <c r="Z35" s="99"/>
      <c r="AA35" s="99"/>
      <c r="AB35" s="99"/>
      <c r="AC35" s="99"/>
      <c r="AD35" s="99"/>
      <c r="AE35" s="99"/>
    </row>
    <row r="36" spans="1:31" x14ac:dyDescent="0.25">
      <c r="A36" s="100">
        <v>29</v>
      </c>
      <c r="B36" s="101">
        <f>namen!B31</f>
        <v>0</v>
      </c>
      <c r="C36" s="13"/>
      <c r="D36" s="13"/>
      <c r="E36" s="13"/>
      <c r="F36" s="13"/>
      <c r="G36" s="13"/>
      <c r="H36" s="13"/>
      <c r="I36" s="13"/>
      <c r="J36" s="13"/>
      <c r="K36" s="13"/>
      <c r="L36" s="102"/>
      <c r="M36" s="103">
        <f t="shared" si="0"/>
        <v>0</v>
      </c>
      <c r="N36" s="103"/>
      <c r="O36" s="104" t="str">
        <f t="shared" si="1"/>
        <v/>
      </c>
      <c r="P36" s="105">
        <v>29</v>
      </c>
      <c r="Q36" s="183"/>
      <c r="R36" s="183"/>
      <c r="S36" s="183"/>
      <c r="T36" s="183"/>
      <c r="U36" s="183"/>
      <c r="V36" s="183"/>
      <c r="W36" s="183"/>
      <c r="X36" s="183"/>
      <c r="Y36" s="184"/>
      <c r="Z36" s="99"/>
      <c r="AA36" s="99"/>
      <c r="AB36" s="99"/>
      <c r="AC36" s="99"/>
      <c r="AD36" s="99"/>
      <c r="AE36" s="99"/>
    </row>
    <row r="37" spans="1:31" x14ac:dyDescent="0.25">
      <c r="A37" s="100">
        <v>30</v>
      </c>
      <c r="B37" s="106">
        <f>namen!B32</f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02"/>
      <c r="M37" s="103">
        <f t="shared" si="0"/>
        <v>0</v>
      </c>
      <c r="N37" s="103"/>
      <c r="O37" s="104" t="str">
        <f t="shared" si="1"/>
        <v/>
      </c>
      <c r="P37" s="105">
        <v>30</v>
      </c>
      <c r="Q37" s="179"/>
      <c r="R37" s="179"/>
      <c r="S37" s="179"/>
      <c r="T37" s="179"/>
      <c r="U37" s="179"/>
      <c r="V37" s="179"/>
      <c r="W37" s="179"/>
      <c r="X37" s="179"/>
      <c r="Y37" s="180"/>
      <c r="Z37" s="99"/>
      <c r="AA37" s="99"/>
      <c r="AB37" s="99"/>
      <c r="AC37" s="99"/>
      <c r="AD37" s="99"/>
      <c r="AE37" s="99"/>
    </row>
    <row r="38" spans="1:31" x14ac:dyDescent="0.25">
      <c r="A38" s="100">
        <v>31</v>
      </c>
      <c r="B38" s="107">
        <f>namen!B33</f>
        <v>0</v>
      </c>
      <c r="C38" s="13"/>
      <c r="D38" s="13"/>
      <c r="E38" s="13"/>
      <c r="F38" s="13"/>
      <c r="G38" s="13"/>
      <c r="H38" s="13"/>
      <c r="I38" s="13"/>
      <c r="J38" s="13"/>
      <c r="K38" s="13"/>
      <c r="L38" s="102"/>
      <c r="M38" s="103">
        <f t="shared" si="0"/>
        <v>0</v>
      </c>
      <c r="N38" s="103"/>
      <c r="O38" s="104" t="str">
        <f t="shared" si="1"/>
        <v/>
      </c>
      <c r="P38" s="105">
        <v>31</v>
      </c>
      <c r="Q38" s="179"/>
      <c r="R38" s="179"/>
      <c r="S38" s="179"/>
      <c r="T38" s="179"/>
      <c r="U38" s="179"/>
      <c r="V38" s="179"/>
      <c r="W38" s="179"/>
      <c r="X38" s="179"/>
      <c r="Y38" s="180"/>
      <c r="Z38" s="99"/>
      <c r="AA38" s="99"/>
      <c r="AB38" s="99"/>
      <c r="AC38" s="99"/>
      <c r="AD38" s="99"/>
      <c r="AE38" s="99"/>
    </row>
    <row r="39" spans="1:31" x14ac:dyDescent="0.25">
      <c r="A39" s="100">
        <v>32</v>
      </c>
      <c r="B39" s="107">
        <f>namen!B34</f>
        <v>0</v>
      </c>
      <c r="C39" s="13"/>
      <c r="D39" s="13"/>
      <c r="E39" s="13"/>
      <c r="F39" s="13"/>
      <c r="G39" s="13"/>
      <c r="H39" s="13"/>
      <c r="I39" s="13"/>
      <c r="J39" s="13"/>
      <c r="K39" s="13"/>
      <c r="L39" s="102"/>
      <c r="M39" s="103">
        <f t="shared" si="0"/>
        <v>0</v>
      </c>
      <c r="N39" s="103"/>
      <c r="O39" s="104" t="str">
        <f t="shared" si="1"/>
        <v/>
      </c>
      <c r="P39" s="105">
        <v>32</v>
      </c>
      <c r="Q39" s="179"/>
      <c r="R39" s="179"/>
      <c r="S39" s="179"/>
      <c r="T39" s="179"/>
      <c r="U39" s="179"/>
      <c r="V39" s="179"/>
      <c r="W39" s="179"/>
      <c r="X39" s="179"/>
      <c r="Y39" s="180"/>
      <c r="Z39" s="99"/>
      <c r="AA39" s="99"/>
      <c r="AB39" s="99"/>
      <c r="AC39" s="99"/>
      <c r="AD39" s="99"/>
      <c r="AE39" s="99"/>
    </row>
    <row r="40" spans="1:31" x14ac:dyDescent="0.25">
      <c r="A40" s="100">
        <v>33</v>
      </c>
      <c r="B40" s="107">
        <f>namen!B35</f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02"/>
      <c r="M40" s="103">
        <f t="shared" si="0"/>
        <v>0</v>
      </c>
      <c r="N40" s="103"/>
      <c r="O40" s="104" t="str">
        <f t="shared" si="1"/>
        <v/>
      </c>
      <c r="P40" s="105">
        <v>33</v>
      </c>
      <c r="Q40" s="179"/>
      <c r="R40" s="179"/>
      <c r="S40" s="179"/>
      <c r="T40" s="179"/>
      <c r="U40" s="179"/>
      <c r="V40" s="179"/>
      <c r="W40" s="179"/>
      <c r="X40" s="179"/>
      <c r="Y40" s="180"/>
      <c r="Z40" s="99"/>
      <c r="AA40" s="99"/>
      <c r="AB40" s="99"/>
      <c r="AC40" s="99"/>
      <c r="AD40" s="99"/>
      <c r="AE40" s="99"/>
    </row>
    <row r="41" spans="1:31" x14ac:dyDescent="0.25">
      <c r="A41" s="100">
        <v>34</v>
      </c>
      <c r="B41" s="107">
        <f>namen!B36</f>
        <v>0</v>
      </c>
      <c r="C41" s="13"/>
      <c r="D41" s="13"/>
      <c r="E41" s="13"/>
      <c r="F41" s="13"/>
      <c r="G41" s="13"/>
      <c r="H41" s="13"/>
      <c r="I41" s="13"/>
      <c r="J41" s="13"/>
      <c r="K41" s="13"/>
      <c r="L41" s="102"/>
      <c r="M41" s="103">
        <f t="shared" si="0"/>
        <v>0</v>
      </c>
      <c r="N41" s="103"/>
      <c r="O41" s="104" t="str">
        <f t="shared" si="1"/>
        <v/>
      </c>
      <c r="P41" s="105">
        <v>34</v>
      </c>
      <c r="Q41" s="179"/>
      <c r="R41" s="179"/>
      <c r="S41" s="179"/>
      <c r="T41" s="179"/>
      <c r="U41" s="179"/>
      <c r="V41" s="179"/>
      <c r="W41" s="179"/>
      <c r="X41" s="179"/>
      <c r="Y41" s="180"/>
      <c r="Z41" s="99"/>
      <c r="AA41" s="99"/>
      <c r="AB41" s="99"/>
      <c r="AC41" s="99"/>
      <c r="AD41" s="99"/>
      <c r="AE41" s="99"/>
    </row>
    <row r="42" spans="1:31" ht="13" thickBot="1" x14ac:dyDescent="0.3">
      <c r="A42" s="108">
        <v>35</v>
      </c>
      <c r="B42" s="109">
        <f>namen!B37</f>
        <v>0</v>
      </c>
      <c r="C42" s="41"/>
      <c r="D42" s="41"/>
      <c r="E42" s="41"/>
      <c r="F42" s="41"/>
      <c r="G42" s="41"/>
      <c r="H42" s="41"/>
      <c r="I42" s="41"/>
      <c r="J42" s="41"/>
      <c r="K42" s="41"/>
      <c r="L42" s="110"/>
      <c r="M42" s="111">
        <f t="shared" si="0"/>
        <v>0</v>
      </c>
      <c r="N42" s="111"/>
      <c r="O42" s="112" t="str">
        <f t="shared" si="1"/>
        <v/>
      </c>
      <c r="P42" s="113">
        <v>35</v>
      </c>
      <c r="Q42" s="181"/>
      <c r="R42" s="181"/>
      <c r="S42" s="181"/>
      <c r="T42" s="181"/>
      <c r="U42" s="181"/>
      <c r="V42" s="181"/>
      <c r="W42" s="181"/>
      <c r="X42" s="181"/>
      <c r="Y42" s="182"/>
      <c r="Z42" s="99"/>
      <c r="AA42" s="99"/>
      <c r="AB42" s="99"/>
      <c r="AC42" s="99"/>
      <c r="AD42" s="99"/>
      <c r="AE42" s="99"/>
    </row>
    <row r="43" spans="1:31" x14ac:dyDescent="0.25">
      <c r="A43" s="80"/>
      <c r="B43" s="80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0"/>
      <c r="N43" s="80"/>
      <c r="O43" s="114"/>
      <c r="P43" s="114"/>
    </row>
    <row r="44" spans="1:31" x14ac:dyDescent="0.25">
      <c r="B44" s="4" t="s">
        <v>4</v>
      </c>
      <c r="C44" s="5">
        <f>COUNTIF(C8:C42,"&lt;3")</f>
        <v>0</v>
      </c>
      <c r="D44" s="5">
        <f>COUNTIF(D8:D42,"&lt;3")</f>
        <v>0</v>
      </c>
      <c r="E44" s="5">
        <f>COUNTIF(E8:E42,"&lt;5")</f>
        <v>0</v>
      </c>
      <c r="F44" s="5">
        <f>COUNTIF(F8:F42,"&lt;5")</f>
        <v>0</v>
      </c>
      <c r="G44" s="5">
        <f>COUNTIF(G8:G42,"&lt;3")</f>
        <v>0</v>
      </c>
      <c r="H44" s="5">
        <f>COUNTIF(H8:H42,"&lt;3")</f>
        <v>0</v>
      </c>
      <c r="I44" s="5">
        <f>COUNTIF(I8:I42,"&lt;3")</f>
        <v>0</v>
      </c>
    </row>
    <row r="45" spans="1:31" x14ac:dyDescent="0.25">
      <c r="B45" s="4" t="s">
        <v>3</v>
      </c>
      <c r="C45" s="5">
        <f t="shared" ref="C45:I45" si="2">COUNT(C8:C42)</f>
        <v>0</v>
      </c>
      <c r="D45" s="5">
        <f t="shared" si="2"/>
        <v>0</v>
      </c>
      <c r="E45" s="5">
        <f t="shared" si="2"/>
        <v>0</v>
      </c>
      <c r="F45" s="5">
        <f t="shared" si="2"/>
        <v>0</v>
      </c>
      <c r="G45" s="5">
        <f t="shared" si="2"/>
        <v>0</v>
      </c>
      <c r="H45" s="5">
        <f t="shared" si="2"/>
        <v>0</v>
      </c>
      <c r="I45" s="5">
        <f t="shared" si="2"/>
        <v>0</v>
      </c>
    </row>
    <row r="46" spans="1:31" x14ac:dyDescent="0.25">
      <c r="A46" s="115"/>
      <c r="B46" s="7" t="s">
        <v>5</v>
      </c>
      <c r="C46" s="116" t="e">
        <f t="shared" ref="C46:I46" si="3">(C44/C45)</f>
        <v>#DIV/0!</v>
      </c>
      <c r="D46" s="116" t="e">
        <f t="shared" si="3"/>
        <v>#DIV/0!</v>
      </c>
      <c r="E46" s="116" t="e">
        <f t="shared" si="3"/>
        <v>#DIV/0!</v>
      </c>
      <c r="F46" s="116" t="e">
        <f t="shared" si="3"/>
        <v>#DIV/0!</v>
      </c>
      <c r="G46" s="116" t="e">
        <f t="shared" si="3"/>
        <v>#DIV/0!</v>
      </c>
      <c r="H46" s="116" t="e">
        <f t="shared" si="3"/>
        <v>#DIV/0!</v>
      </c>
      <c r="I46" s="116" t="e">
        <f t="shared" si="3"/>
        <v>#DIV/0!</v>
      </c>
      <c r="J46" s="116"/>
      <c r="K46" s="116"/>
      <c r="L46" s="116"/>
      <c r="M46" s="185"/>
      <c r="N46" s="185"/>
      <c r="O46" s="185"/>
      <c r="P46" s="117"/>
      <c r="Q46" s="7"/>
      <c r="R46" s="7"/>
      <c r="S46" s="7"/>
      <c r="T46" s="7"/>
      <c r="U46" s="7"/>
      <c r="V46" s="7"/>
      <c r="W46" s="185" t="s">
        <v>104</v>
      </c>
      <c r="X46" s="185"/>
      <c r="Y46" s="190"/>
    </row>
    <row r="47" spans="1:31" x14ac:dyDescent="0.25">
      <c r="A47" s="80"/>
      <c r="B47" s="80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80"/>
      <c r="N47" s="80"/>
      <c r="O47" s="114"/>
      <c r="P47" s="114"/>
    </row>
    <row r="48" spans="1:31" x14ac:dyDescent="0.25">
      <c r="A48" s="80"/>
      <c r="B48" s="80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80"/>
      <c r="N48" s="80"/>
      <c r="O48" s="114"/>
      <c r="P48" s="114"/>
    </row>
    <row r="49" spans="1:16" x14ac:dyDescent="0.25">
      <c r="A49" s="80"/>
      <c r="B49" s="80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80"/>
      <c r="N49" s="80"/>
      <c r="O49" s="114"/>
      <c r="P49" s="114"/>
    </row>
    <row r="50" spans="1:16" x14ac:dyDescent="0.25">
      <c r="A50" s="80"/>
      <c r="B50" s="80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80"/>
      <c r="N50" s="80"/>
      <c r="O50" s="114"/>
      <c r="P50" s="114"/>
    </row>
    <row r="51" spans="1:16" x14ac:dyDescent="0.25">
      <c r="A51" s="80"/>
      <c r="B51" s="80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80"/>
      <c r="N51" s="80"/>
      <c r="O51" s="114"/>
      <c r="P51" s="114"/>
    </row>
    <row r="52" spans="1:16" x14ac:dyDescent="0.25">
      <c r="A52" s="80"/>
      <c r="B52" s="80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80"/>
      <c r="N52" s="80"/>
      <c r="O52" s="114"/>
      <c r="P52" s="114"/>
    </row>
    <row r="53" spans="1:16" x14ac:dyDescent="0.25">
      <c r="A53" s="80"/>
      <c r="B53" s="80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80"/>
      <c r="N53" s="80"/>
      <c r="O53" s="114"/>
      <c r="P53" s="114"/>
    </row>
    <row r="54" spans="1:16" x14ac:dyDescent="0.25">
      <c r="A54" s="80"/>
      <c r="B54" s="80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80"/>
      <c r="N54" s="80"/>
      <c r="O54" s="114"/>
      <c r="P54" s="114"/>
    </row>
    <row r="55" spans="1:16" x14ac:dyDescent="0.25">
      <c r="A55" s="80"/>
      <c r="B55" s="80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80"/>
      <c r="N55" s="80"/>
      <c r="O55" s="114"/>
      <c r="P55" s="114"/>
    </row>
    <row r="56" spans="1:16" x14ac:dyDescent="0.25">
      <c r="A56" s="80"/>
      <c r="B56" s="80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80"/>
      <c r="N56" s="80"/>
      <c r="O56" s="114"/>
      <c r="P56" s="114"/>
    </row>
  </sheetData>
  <sheetProtection sheet="1" objects="1" scenarios="1"/>
  <mergeCells count="41">
    <mergeCell ref="M46:O46"/>
    <mergeCell ref="C6:E6"/>
    <mergeCell ref="F6:I6"/>
    <mergeCell ref="B1:Y1"/>
    <mergeCell ref="W46:Y46"/>
    <mergeCell ref="P6:R6"/>
    <mergeCell ref="Q8:Y8"/>
    <mergeCell ref="Q9:Y9"/>
    <mergeCell ref="Q10:Y10"/>
    <mergeCell ref="Q11:Y11"/>
    <mergeCell ref="Q16:Y16"/>
    <mergeCell ref="Q17:Y17"/>
    <mergeCell ref="Q18:Y18"/>
    <mergeCell ref="Q19:Y19"/>
    <mergeCell ref="Q12:Y12"/>
    <mergeCell ref="Q13:Y13"/>
    <mergeCell ref="Q14:Y14"/>
    <mergeCell ref="Q15:Y15"/>
    <mergeCell ref="Q24:Y24"/>
    <mergeCell ref="Q25:Y25"/>
    <mergeCell ref="Q26:Y26"/>
    <mergeCell ref="Q27:Y27"/>
    <mergeCell ref="Q20:Y20"/>
    <mergeCell ref="Q21:Y21"/>
    <mergeCell ref="Q22:Y22"/>
    <mergeCell ref="Q23:Y23"/>
    <mergeCell ref="Q32:Y32"/>
    <mergeCell ref="Q33:Y33"/>
    <mergeCell ref="Q34:Y34"/>
    <mergeCell ref="Q35:Y35"/>
    <mergeCell ref="Q28:Y28"/>
    <mergeCell ref="Q29:Y29"/>
    <mergeCell ref="Q30:Y30"/>
    <mergeCell ref="Q31:Y31"/>
    <mergeCell ref="Q40:Y40"/>
    <mergeCell ref="Q41:Y41"/>
    <mergeCell ref="Q42:Y42"/>
    <mergeCell ref="Q36:Y36"/>
    <mergeCell ref="Q37:Y37"/>
    <mergeCell ref="Q38:Y38"/>
    <mergeCell ref="Q39:Y39"/>
  </mergeCells>
  <phoneticPr fontId="0" type="noConversion"/>
  <conditionalFormatting sqref="H56:L56 C56:E56">
    <cfRule type="cellIs" dxfId="98" priority="1" stopIfTrue="1" operator="equal">
      <formula>3</formula>
    </cfRule>
    <cfRule type="cellIs" dxfId="97" priority="2" stopIfTrue="1" operator="between">
      <formula>1</formula>
      <formula>2</formula>
    </cfRule>
  </conditionalFormatting>
  <conditionalFormatting sqref="F56:G56">
    <cfRule type="cellIs" dxfId="96" priority="3" stopIfTrue="1" operator="equal">
      <formula>7</formula>
    </cfRule>
    <cfRule type="cellIs" dxfId="95" priority="4" stopIfTrue="1" operator="between">
      <formula>1</formula>
      <formula>6</formula>
    </cfRule>
  </conditionalFormatting>
  <conditionalFormatting sqref="O47:P55 O43:P43">
    <cfRule type="cellIs" dxfId="94" priority="5" stopIfTrue="1" operator="equal">
      <formula>"aktie"</formula>
    </cfRule>
    <cfRule type="cellIs" dxfId="93" priority="6" stopIfTrue="1" operator="equal">
      <formula>"let op!!"</formula>
    </cfRule>
  </conditionalFormatting>
  <conditionalFormatting sqref="C47:E55 H47:L55 C43:E43 H43:L43">
    <cfRule type="cellIs" dxfId="92" priority="7" stopIfTrue="1" operator="equal">
      <formula>3</formula>
    </cfRule>
    <cfRule type="cellIs" dxfId="91" priority="8" stopIfTrue="1" operator="between">
      <formula>1</formula>
      <formula>2</formula>
    </cfRule>
  </conditionalFormatting>
  <conditionalFormatting sqref="F47:G55 F43:G43">
    <cfRule type="cellIs" dxfId="90" priority="9" stopIfTrue="1" operator="equal">
      <formula>7</formula>
    </cfRule>
    <cfRule type="cellIs" dxfId="89" priority="10" stopIfTrue="1" operator="between">
      <formula>1</formula>
      <formula>6</formula>
    </cfRule>
  </conditionalFormatting>
  <conditionalFormatting sqref="J8:L42">
    <cfRule type="cellIs" dxfId="88" priority="11" stopIfTrue="1" operator="equal">
      <formula>3</formula>
    </cfRule>
    <cfRule type="cellIs" dxfId="87" priority="12" stopIfTrue="1" operator="between">
      <formula>1</formula>
      <formula>2</formula>
    </cfRule>
  </conditionalFormatting>
  <conditionalFormatting sqref="O8:O42">
    <cfRule type="cellIs" dxfId="86" priority="13" stopIfTrue="1" operator="equal">
      <formula>"D/E"</formula>
    </cfRule>
    <cfRule type="cellIs" dxfId="85" priority="14" stopIfTrue="1" operator="equal">
      <formula>"C"</formula>
    </cfRule>
    <cfRule type="cellIs" dxfId="84" priority="15" stopIfTrue="1" operator="equal">
      <formula>"A"</formula>
    </cfRule>
  </conditionalFormatting>
  <conditionalFormatting sqref="C8:C42 D8">
    <cfRule type="cellIs" dxfId="83" priority="16" stopIfTrue="1" operator="equal">
      <formula>""</formula>
    </cfRule>
    <cfRule type="cellIs" dxfId="82" priority="17" stopIfTrue="1" operator="equal">
      <formula>3</formula>
    </cfRule>
    <cfRule type="cellIs" dxfId="81" priority="18" stopIfTrue="1" operator="lessThan">
      <formula>3</formula>
    </cfRule>
  </conditionalFormatting>
  <conditionalFormatting sqref="D9:D42">
    <cfRule type="cellIs" dxfId="80" priority="19" stopIfTrue="1" operator="equal">
      <formula>""</formula>
    </cfRule>
    <cfRule type="cellIs" dxfId="79" priority="20" stopIfTrue="1" operator="lessThan">
      <formula>3</formula>
    </cfRule>
    <cfRule type="cellIs" dxfId="78" priority="21" stopIfTrue="1" operator="equal">
      <formula>3</formula>
    </cfRule>
  </conditionalFormatting>
  <conditionalFormatting sqref="E8:F42">
    <cfRule type="cellIs" dxfId="77" priority="22" stopIfTrue="1" operator="equal">
      <formula>""</formula>
    </cfRule>
    <cfRule type="cellIs" dxfId="76" priority="23" stopIfTrue="1" operator="lessThan">
      <formula>5</formula>
    </cfRule>
    <cfRule type="cellIs" dxfId="75" priority="24" stopIfTrue="1" operator="between">
      <formula>5</formula>
      <formula>6</formula>
    </cfRule>
  </conditionalFormatting>
  <conditionalFormatting sqref="G8:I42">
    <cfRule type="cellIs" priority="25" stopIfTrue="1" operator="equal">
      <formula>""</formula>
    </cfRule>
    <cfRule type="cellIs" dxfId="74" priority="26" stopIfTrue="1" operator="equal">
      <formula>3</formula>
    </cfRule>
    <cfRule type="cellIs" dxfId="73" priority="27" stopIfTrue="1" operator="lessThan">
      <formula>3</formula>
    </cfRule>
  </conditionalFormatting>
  <pageMargins left="0.12" right="0.2" top="0.42" bottom="0.17" header="0.14000000000000001" footer="0.13"/>
  <pageSetup paperSize="9" scale="8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showGridLines="0" zoomScale="80" zoomScaleNormal="80" workbookViewId="0"/>
  </sheetViews>
  <sheetFormatPr defaultColWidth="9.1796875" defaultRowHeight="12.5" x14ac:dyDescent="0.25"/>
  <cols>
    <col min="1" max="1" width="4" style="4" bestFit="1" customWidth="1"/>
    <col min="2" max="2" width="25.81640625" style="4" customWidth="1"/>
    <col min="3" max="11" width="6.26953125" style="5" customWidth="1"/>
    <col min="12" max="12" width="1.7265625" style="5" customWidth="1"/>
    <col min="13" max="13" width="4.1796875" style="4" customWidth="1"/>
    <col min="14" max="14" width="1.7265625" style="4" customWidth="1"/>
    <col min="15" max="15" width="4.1796875" style="5" bestFit="1" customWidth="1"/>
    <col min="16" max="16" width="4" style="5" customWidth="1"/>
    <col min="17" max="24" width="9.1796875" style="4"/>
    <col min="25" max="31" width="9.1796875" style="27"/>
    <col min="32" max="39" width="9.1796875" style="39"/>
    <col min="40" max="41" width="9.1796875" style="80"/>
    <col min="42" max="16384" width="9.1796875" style="4"/>
  </cols>
  <sheetData>
    <row r="1" spans="1:39" ht="13.5" customHeight="1" thickBot="1" x14ac:dyDescent="0.4">
      <c r="A1" s="79"/>
      <c r="B1" s="188" t="s">
        <v>13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9"/>
    </row>
    <row r="2" spans="1:39" ht="5.15" customHeight="1" x14ac:dyDescent="0.3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118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39" s="83" customFormat="1" ht="90.5" x14ac:dyDescent="0.25">
      <c r="C3" s="84" t="s">
        <v>77</v>
      </c>
      <c r="D3" s="84" t="s">
        <v>78</v>
      </c>
      <c r="E3" s="84" t="s">
        <v>79</v>
      </c>
      <c r="F3" s="84" t="s">
        <v>80</v>
      </c>
      <c r="G3" s="84" t="s">
        <v>81</v>
      </c>
      <c r="H3" s="84" t="s">
        <v>82</v>
      </c>
      <c r="I3" s="84" t="s">
        <v>83</v>
      </c>
      <c r="J3" s="84" t="s">
        <v>84</v>
      </c>
      <c r="K3" s="84" t="s">
        <v>85</v>
      </c>
      <c r="L3" s="119"/>
      <c r="M3" s="84" t="s">
        <v>1</v>
      </c>
      <c r="N3" s="85"/>
      <c r="O3" s="84" t="s">
        <v>6</v>
      </c>
      <c r="P3" s="85"/>
      <c r="Q3" s="68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</row>
    <row r="4" spans="1:39" s="83" customFormat="1" ht="13" x14ac:dyDescent="0.25">
      <c r="C4" s="85" t="s">
        <v>66</v>
      </c>
      <c r="D4" s="85" t="s">
        <v>67</v>
      </c>
      <c r="E4" s="85" t="s">
        <v>68</v>
      </c>
      <c r="F4" s="85" t="s">
        <v>69</v>
      </c>
      <c r="G4" s="85" t="s">
        <v>70</v>
      </c>
      <c r="H4" s="85" t="s">
        <v>71</v>
      </c>
      <c r="I4" s="85" t="s">
        <v>72</v>
      </c>
      <c r="J4" s="85" t="s">
        <v>73</v>
      </c>
      <c r="K4" s="85" t="s">
        <v>74</v>
      </c>
      <c r="L4" s="119"/>
      <c r="M4" s="85"/>
      <c r="N4" s="85"/>
      <c r="O4" s="85"/>
      <c r="P4" s="85"/>
      <c r="Q4" s="68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</row>
    <row r="5" spans="1:39" ht="5.15" customHeight="1" thickBot="1" x14ac:dyDescent="0.3">
      <c r="A5" s="80"/>
      <c r="B5" s="80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  <c r="N5" s="87"/>
      <c r="O5" s="86"/>
      <c r="P5" s="86"/>
      <c r="Q5" s="38"/>
      <c r="R5" s="39"/>
      <c r="S5" s="39"/>
      <c r="T5" s="39"/>
      <c r="U5" s="39"/>
      <c r="V5" s="39"/>
      <c r="W5" s="39"/>
      <c r="X5" s="39"/>
    </row>
    <row r="6" spans="1:39" ht="12.75" customHeight="1" x14ac:dyDescent="0.3">
      <c r="A6" s="88"/>
      <c r="B6" s="89" t="s">
        <v>0</v>
      </c>
      <c r="C6" s="186" t="s">
        <v>7</v>
      </c>
      <c r="D6" s="186"/>
      <c r="E6" s="186"/>
      <c r="F6" s="186"/>
      <c r="G6" s="187" t="s">
        <v>8</v>
      </c>
      <c r="H6" s="187"/>
      <c r="I6" s="187"/>
      <c r="J6" s="187"/>
      <c r="K6" s="187"/>
      <c r="L6" s="64"/>
      <c r="M6" s="90"/>
      <c r="N6" s="90"/>
      <c r="O6" s="91"/>
      <c r="P6" s="191" t="s">
        <v>11</v>
      </c>
      <c r="Q6" s="191"/>
      <c r="R6" s="191"/>
      <c r="S6" s="45"/>
      <c r="T6" s="46"/>
      <c r="U6" s="46"/>
      <c r="V6" s="46"/>
      <c r="W6" s="46"/>
      <c r="X6" s="46"/>
      <c r="Y6" s="47"/>
    </row>
    <row r="7" spans="1:39" s="98" customFormat="1" ht="13.5" customHeight="1" thickBot="1" x14ac:dyDescent="0.3">
      <c r="A7" s="92"/>
      <c r="B7" s="93" t="s">
        <v>2</v>
      </c>
      <c r="C7" s="94">
        <v>4</v>
      </c>
      <c r="D7" s="94">
        <v>4</v>
      </c>
      <c r="E7" s="94">
        <v>4</v>
      </c>
      <c r="F7" s="94">
        <v>4</v>
      </c>
      <c r="G7" s="94">
        <v>4</v>
      </c>
      <c r="H7" s="94">
        <v>4</v>
      </c>
      <c r="I7" s="94">
        <v>4</v>
      </c>
      <c r="J7" s="94">
        <v>4</v>
      </c>
      <c r="K7" s="94">
        <v>4</v>
      </c>
      <c r="L7" s="94"/>
      <c r="M7" s="94">
        <v>36</v>
      </c>
      <c r="N7" s="120"/>
      <c r="O7" s="95"/>
      <c r="P7" s="96"/>
      <c r="Q7" s="26"/>
      <c r="R7" s="26"/>
      <c r="S7" s="26"/>
      <c r="T7" s="26"/>
      <c r="U7" s="26"/>
      <c r="V7" s="26"/>
      <c r="W7" s="26"/>
      <c r="X7" s="26"/>
      <c r="Y7" s="48"/>
      <c r="Z7" s="27"/>
      <c r="AA7" s="27"/>
      <c r="AB7" s="27"/>
      <c r="AC7" s="27"/>
      <c r="AD7" s="27"/>
      <c r="AE7" s="27"/>
      <c r="AF7" s="97"/>
      <c r="AG7" s="97"/>
      <c r="AH7" s="97"/>
      <c r="AI7" s="97"/>
      <c r="AJ7" s="97"/>
      <c r="AK7" s="97"/>
      <c r="AL7" s="97"/>
      <c r="AM7" s="97"/>
    </row>
    <row r="8" spans="1:39" x14ac:dyDescent="0.25">
      <c r="A8" s="173">
        <v>1</v>
      </c>
      <c r="B8" s="101">
        <f>namen!B3</f>
        <v>0</v>
      </c>
      <c r="C8" s="13"/>
      <c r="D8" s="13"/>
      <c r="E8" s="13"/>
      <c r="F8" s="13"/>
      <c r="G8" s="13"/>
      <c r="H8" s="13"/>
      <c r="I8" s="13"/>
      <c r="J8" s="13"/>
      <c r="K8" s="13"/>
      <c r="L8" s="102"/>
      <c r="M8" s="174">
        <f>SUM(C8:K8)</f>
        <v>0</v>
      </c>
      <c r="N8" s="174"/>
      <c r="O8" s="104" t="str">
        <f>IF(M8=0,"",IF(M8&gt;34,"A",IF(M8&gt;32,"B",IF(M8&gt;28,"C",IF(M8&lt;29,"D/E")))))</f>
        <v/>
      </c>
      <c r="P8" s="105">
        <v>1</v>
      </c>
      <c r="Q8" s="183"/>
      <c r="R8" s="183"/>
      <c r="S8" s="183"/>
      <c r="T8" s="183"/>
      <c r="U8" s="183"/>
      <c r="V8" s="183"/>
      <c r="W8" s="183"/>
      <c r="X8" s="183"/>
      <c r="Y8" s="184"/>
      <c r="Z8" s="99"/>
      <c r="AA8" s="99"/>
      <c r="AB8" s="99"/>
      <c r="AC8" s="99"/>
      <c r="AD8" s="99"/>
      <c r="AE8" s="99"/>
    </row>
    <row r="9" spans="1:39" x14ac:dyDescent="0.25">
      <c r="A9" s="100">
        <v>2</v>
      </c>
      <c r="B9" s="101">
        <f>namen!B4</f>
        <v>0</v>
      </c>
      <c r="C9" s="13"/>
      <c r="D9" s="13"/>
      <c r="E9" s="13"/>
      <c r="F9" s="13"/>
      <c r="G9" s="13"/>
      <c r="H9" s="13"/>
      <c r="I9" s="13"/>
      <c r="J9" s="13"/>
      <c r="K9" s="13"/>
      <c r="L9" s="102"/>
      <c r="M9" s="103">
        <f t="shared" ref="M9:M42" si="0">SUM(C9:K9)</f>
        <v>0</v>
      </c>
      <c r="N9" s="103"/>
      <c r="O9" s="104" t="str">
        <f t="shared" ref="O9:O42" si="1">IF(M9=0,"",IF(M9&gt;34,"A",IF(M9&gt;32,"B",IF(M9&gt;28,"C",IF(M9&lt;29,"D/E")))))</f>
        <v/>
      </c>
      <c r="P9" s="105">
        <v>2</v>
      </c>
      <c r="Q9" s="179"/>
      <c r="R9" s="179"/>
      <c r="S9" s="179"/>
      <c r="T9" s="179"/>
      <c r="U9" s="179"/>
      <c r="V9" s="179"/>
      <c r="W9" s="179"/>
      <c r="X9" s="179"/>
      <c r="Y9" s="180"/>
      <c r="Z9" s="99"/>
      <c r="AA9" s="99"/>
      <c r="AB9" s="99"/>
      <c r="AC9" s="99"/>
      <c r="AD9" s="99"/>
      <c r="AE9" s="99"/>
    </row>
    <row r="10" spans="1:39" x14ac:dyDescent="0.25">
      <c r="A10" s="100">
        <v>3</v>
      </c>
      <c r="B10" s="101">
        <f>namen!B5</f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02"/>
      <c r="M10" s="103">
        <f t="shared" si="0"/>
        <v>0</v>
      </c>
      <c r="N10" s="103"/>
      <c r="O10" s="104" t="str">
        <f t="shared" si="1"/>
        <v/>
      </c>
      <c r="P10" s="105">
        <v>3</v>
      </c>
      <c r="Q10" s="179"/>
      <c r="R10" s="179"/>
      <c r="S10" s="179"/>
      <c r="T10" s="179"/>
      <c r="U10" s="179"/>
      <c r="V10" s="179"/>
      <c r="W10" s="179"/>
      <c r="X10" s="179"/>
      <c r="Y10" s="180"/>
      <c r="Z10" s="99"/>
      <c r="AA10" s="99"/>
      <c r="AB10" s="99"/>
      <c r="AC10" s="99"/>
      <c r="AD10" s="99"/>
      <c r="AE10" s="99"/>
    </row>
    <row r="11" spans="1:39" x14ac:dyDescent="0.25">
      <c r="A11" s="100">
        <v>4</v>
      </c>
      <c r="B11" s="101">
        <f>namen!B6</f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02"/>
      <c r="M11" s="103">
        <f t="shared" si="0"/>
        <v>0</v>
      </c>
      <c r="N11" s="103"/>
      <c r="O11" s="104" t="str">
        <f t="shared" si="1"/>
        <v/>
      </c>
      <c r="P11" s="105">
        <v>4</v>
      </c>
      <c r="Q11" s="179"/>
      <c r="R11" s="179"/>
      <c r="S11" s="179"/>
      <c r="T11" s="179"/>
      <c r="U11" s="179"/>
      <c r="V11" s="179"/>
      <c r="W11" s="179"/>
      <c r="X11" s="179"/>
      <c r="Y11" s="180"/>
      <c r="Z11" s="99"/>
      <c r="AA11" s="99"/>
      <c r="AB11" s="99"/>
      <c r="AC11" s="99"/>
      <c r="AD11" s="99"/>
      <c r="AE11" s="99"/>
    </row>
    <row r="12" spans="1:39" x14ac:dyDescent="0.25">
      <c r="A12" s="100">
        <v>5</v>
      </c>
      <c r="B12" s="101">
        <f>namen!B7</f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02"/>
      <c r="M12" s="103">
        <f t="shared" si="0"/>
        <v>0</v>
      </c>
      <c r="N12" s="103"/>
      <c r="O12" s="104" t="str">
        <f t="shared" si="1"/>
        <v/>
      </c>
      <c r="P12" s="105">
        <v>5</v>
      </c>
      <c r="Q12" s="179"/>
      <c r="R12" s="179"/>
      <c r="S12" s="179"/>
      <c r="T12" s="179"/>
      <c r="U12" s="179"/>
      <c r="V12" s="179"/>
      <c r="W12" s="179"/>
      <c r="X12" s="179"/>
      <c r="Y12" s="180"/>
      <c r="Z12" s="99"/>
      <c r="AA12" s="99"/>
      <c r="AB12" s="99"/>
      <c r="AC12" s="99"/>
      <c r="AD12" s="99"/>
      <c r="AE12" s="99"/>
    </row>
    <row r="13" spans="1:39" x14ac:dyDescent="0.25">
      <c r="A13" s="100">
        <v>6</v>
      </c>
      <c r="B13" s="101">
        <f>namen!B8</f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02"/>
      <c r="M13" s="103">
        <f t="shared" si="0"/>
        <v>0</v>
      </c>
      <c r="N13" s="103"/>
      <c r="O13" s="104" t="str">
        <f t="shared" si="1"/>
        <v/>
      </c>
      <c r="P13" s="105">
        <v>6</v>
      </c>
      <c r="Q13" s="179"/>
      <c r="R13" s="179"/>
      <c r="S13" s="179"/>
      <c r="T13" s="179"/>
      <c r="U13" s="179"/>
      <c r="V13" s="179"/>
      <c r="W13" s="179"/>
      <c r="X13" s="179"/>
      <c r="Y13" s="180"/>
      <c r="Z13" s="99"/>
      <c r="AA13" s="99"/>
      <c r="AB13" s="99"/>
      <c r="AC13" s="99"/>
      <c r="AD13" s="99"/>
      <c r="AE13" s="99"/>
    </row>
    <row r="14" spans="1:39" x14ac:dyDescent="0.25">
      <c r="A14" s="100">
        <v>7</v>
      </c>
      <c r="B14" s="101">
        <f>namen!B9</f>
        <v>0</v>
      </c>
      <c r="C14" s="13"/>
      <c r="D14" s="13"/>
      <c r="E14" s="13"/>
      <c r="F14" s="13"/>
      <c r="G14" s="13"/>
      <c r="H14" s="13"/>
      <c r="I14" s="13"/>
      <c r="J14" s="13"/>
      <c r="K14" s="13"/>
      <c r="L14" s="102"/>
      <c r="M14" s="103">
        <f t="shared" si="0"/>
        <v>0</v>
      </c>
      <c r="N14" s="103"/>
      <c r="O14" s="104" t="str">
        <f t="shared" si="1"/>
        <v/>
      </c>
      <c r="P14" s="105">
        <v>7</v>
      </c>
      <c r="Q14" s="179"/>
      <c r="R14" s="179"/>
      <c r="S14" s="179"/>
      <c r="T14" s="179"/>
      <c r="U14" s="179"/>
      <c r="V14" s="179"/>
      <c r="W14" s="179"/>
      <c r="X14" s="179"/>
      <c r="Y14" s="180"/>
      <c r="Z14" s="99"/>
      <c r="AA14" s="99"/>
      <c r="AB14" s="99"/>
      <c r="AC14" s="99"/>
      <c r="AD14" s="99"/>
      <c r="AE14" s="99"/>
    </row>
    <row r="15" spans="1:39" x14ac:dyDescent="0.25">
      <c r="A15" s="100">
        <v>8</v>
      </c>
      <c r="B15" s="101">
        <f>namen!B10</f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02"/>
      <c r="M15" s="103">
        <f t="shared" si="0"/>
        <v>0</v>
      </c>
      <c r="N15" s="103"/>
      <c r="O15" s="104" t="str">
        <f t="shared" si="1"/>
        <v/>
      </c>
      <c r="P15" s="105">
        <v>8</v>
      </c>
      <c r="Q15" s="183"/>
      <c r="R15" s="183"/>
      <c r="S15" s="183"/>
      <c r="T15" s="183"/>
      <c r="U15" s="183"/>
      <c r="V15" s="183"/>
      <c r="W15" s="183"/>
      <c r="X15" s="183"/>
      <c r="Y15" s="184"/>
      <c r="Z15" s="99"/>
      <c r="AA15" s="99"/>
      <c r="AB15" s="99"/>
      <c r="AC15" s="99"/>
      <c r="AD15" s="99"/>
      <c r="AE15" s="99"/>
    </row>
    <row r="16" spans="1:39" x14ac:dyDescent="0.25">
      <c r="A16" s="100">
        <v>9</v>
      </c>
      <c r="B16" s="101">
        <f>namen!B11</f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02"/>
      <c r="M16" s="103">
        <f t="shared" si="0"/>
        <v>0</v>
      </c>
      <c r="N16" s="103"/>
      <c r="O16" s="104" t="str">
        <f t="shared" si="1"/>
        <v/>
      </c>
      <c r="P16" s="105">
        <v>9</v>
      </c>
      <c r="Q16" s="179"/>
      <c r="R16" s="179"/>
      <c r="S16" s="179"/>
      <c r="T16" s="179"/>
      <c r="U16" s="179"/>
      <c r="V16" s="179"/>
      <c r="W16" s="179"/>
      <c r="X16" s="179"/>
      <c r="Y16" s="180"/>
      <c r="Z16" s="99"/>
      <c r="AA16" s="99"/>
      <c r="AB16" s="99"/>
      <c r="AC16" s="99"/>
      <c r="AD16" s="99"/>
      <c r="AE16" s="99"/>
    </row>
    <row r="17" spans="1:31" x14ac:dyDescent="0.25">
      <c r="A17" s="100">
        <v>10</v>
      </c>
      <c r="B17" s="101">
        <f>namen!B12</f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02"/>
      <c r="M17" s="103">
        <f t="shared" si="0"/>
        <v>0</v>
      </c>
      <c r="N17" s="103"/>
      <c r="O17" s="104" t="str">
        <f t="shared" si="1"/>
        <v/>
      </c>
      <c r="P17" s="105">
        <v>10</v>
      </c>
      <c r="Q17" s="179"/>
      <c r="R17" s="179"/>
      <c r="S17" s="179"/>
      <c r="T17" s="179"/>
      <c r="U17" s="179"/>
      <c r="V17" s="179"/>
      <c r="W17" s="179"/>
      <c r="X17" s="179"/>
      <c r="Y17" s="180"/>
      <c r="Z17" s="99"/>
      <c r="AA17" s="99"/>
      <c r="AB17" s="99"/>
      <c r="AC17" s="99"/>
      <c r="AD17" s="99"/>
      <c r="AE17" s="99"/>
    </row>
    <row r="18" spans="1:31" x14ac:dyDescent="0.25">
      <c r="A18" s="100">
        <v>11</v>
      </c>
      <c r="B18" s="101">
        <f>namen!B13</f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02"/>
      <c r="M18" s="103">
        <f t="shared" si="0"/>
        <v>0</v>
      </c>
      <c r="N18" s="103"/>
      <c r="O18" s="104" t="str">
        <f t="shared" si="1"/>
        <v/>
      </c>
      <c r="P18" s="105">
        <v>11</v>
      </c>
      <c r="Q18" s="179"/>
      <c r="R18" s="179"/>
      <c r="S18" s="179"/>
      <c r="T18" s="179"/>
      <c r="U18" s="179"/>
      <c r="V18" s="179"/>
      <c r="W18" s="179"/>
      <c r="X18" s="179"/>
      <c r="Y18" s="180"/>
      <c r="Z18" s="99"/>
      <c r="AA18" s="99"/>
      <c r="AB18" s="99"/>
      <c r="AC18" s="99"/>
      <c r="AD18" s="99"/>
      <c r="AE18" s="99"/>
    </row>
    <row r="19" spans="1:31" x14ac:dyDescent="0.25">
      <c r="A19" s="100">
        <v>12</v>
      </c>
      <c r="B19" s="101">
        <f>namen!B14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02"/>
      <c r="M19" s="103">
        <f t="shared" si="0"/>
        <v>0</v>
      </c>
      <c r="N19" s="103"/>
      <c r="O19" s="104" t="str">
        <f t="shared" si="1"/>
        <v/>
      </c>
      <c r="P19" s="105">
        <v>12</v>
      </c>
      <c r="Q19" s="179"/>
      <c r="R19" s="179"/>
      <c r="S19" s="179"/>
      <c r="T19" s="179"/>
      <c r="U19" s="179"/>
      <c r="V19" s="179"/>
      <c r="W19" s="179"/>
      <c r="X19" s="179"/>
      <c r="Y19" s="180"/>
      <c r="Z19" s="99"/>
      <c r="AA19" s="99"/>
      <c r="AB19" s="99"/>
      <c r="AC19" s="99"/>
      <c r="AD19" s="99"/>
      <c r="AE19" s="99"/>
    </row>
    <row r="20" spans="1:31" x14ac:dyDescent="0.25">
      <c r="A20" s="100">
        <v>13</v>
      </c>
      <c r="B20" s="101">
        <f>namen!B15</f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02"/>
      <c r="M20" s="103">
        <f t="shared" si="0"/>
        <v>0</v>
      </c>
      <c r="N20" s="103"/>
      <c r="O20" s="104" t="str">
        <f t="shared" si="1"/>
        <v/>
      </c>
      <c r="P20" s="105">
        <v>13</v>
      </c>
      <c r="Q20" s="179"/>
      <c r="R20" s="179"/>
      <c r="S20" s="179"/>
      <c r="T20" s="179"/>
      <c r="U20" s="179"/>
      <c r="V20" s="179"/>
      <c r="W20" s="179"/>
      <c r="X20" s="179"/>
      <c r="Y20" s="180"/>
      <c r="Z20" s="99"/>
      <c r="AA20" s="99"/>
      <c r="AB20" s="99"/>
      <c r="AC20" s="99"/>
      <c r="AD20" s="99"/>
      <c r="AE20" s="99"/>
    </row>
    <row r="21" spans="1:31" x14ac:dyDescent="0.25">
      <c r="A21" s="100">
        <v>14</v>
      </c>
      <c r="B21" s="101">
        <f>namen!B16</f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02"/>
      <c r="M21" s="103">
        <f t="shared" si="0"/>
        <v>0</v>
      </c>
      <c r="N21" s="103"/>
      <c r="O21" s="104" t="str">
        <f t="shared" si="1"/>
        <v/>
      </c>
      <c r="P21" s="105">
        <v>14</v>
      </c>
      <c r="Q21" s="179"/>
      <c r="R21" s="179"/>
      <c r="S21" s="179"/>
      <c r="T21" s="179"/>
      <c r="U21" s="179"/>
      <c r="V21" s="179"/>
      <c r="W21" s="179"/>
      <c r="X21" s="179"/>
      <c r="Y21" s="180"/>
      <c r="Z21" s="99"/>
      <c r="AA21" s="99"/>
      <c r="AB21" s="99"/>
      <c r="AC21" s="99"/>
      <c r="AD21" s="99"/>
      <c r="AE21" s="99"/>
    </row>
    <row r="22" spans="1:31" x14ac:dyDescent="0.25">
      <c r="A22" s="100">
        <v>15</v>
      </c>
      <c r="B22" s="101">
        <f>namen!B17</f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02"/>
      <c r="M22" s="103">
        <f t="shared" si="0"/>
        <v>0</v>
      </c>
      <c r="N22" s="103"/>
      <c r="O22" s="104" t="str">
        <f t="shared" si="1"/>
        <v/>
      </c>
      <c r="P22" s="105">
        <v>15</v>
      </c>
      <c r="Q22" s="183"/>
      <c r="R22" s="183"/>
      <c r="S22" s="183"/>
      <c r="T22" s="183"/>
      <c r="U22" s="183"/>
      <c r="V22" s="183"/>
      <c r="W22" s="183"/>
      <c r="X22" s="183"/>
      <c r="Y22" s="184"/>
      <c r="Z22" s="99"/>
      <c r="AA22" s="99"/>
      <c r="AB22" s="99"/>
      <c r="AC22" s="99"/>
      <c r="AD22" s="99"/>
      <c r="AE22" s="99"/>
    </row>
    <row r="23" spans="1:31" x14ac:dyDescent="0.25">
      <c r="A23" s="100">
        <v>16</v>
      </c>
      <c r="B23" s="101">
        <f>namen!B18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02"/>
      <c r="M23" s="103">
        <f t="shared" si="0"/>
        <v>0</v>
      </c>
      <c r="N23" s="103"/>
      <c r="O23" s="104" t="str">
        <f t="shared" si="1"/>
        <v/>
      </c>
      <c r="P23" s="105">
        <v>16</v>
      </c>
      <c r="Q23" s="179"/>
      <c r="R23" s="179"/>
      <c r="S23" s="179"/>
      <c r="T23" s="179"/>
      <c r="U23" s="179"/>
      <c r="V23" s="179"/>
      <c r="W23" s="179"/>
      <c r="X23" s="179"/>
      <c r="Y23" s="180"/>
      <c r="Z23" s="99"/>
      <c r="AA23" s="99"/>
      <c r="AB23" s="99"/>
      <c r="AC23" s="99"/>
      <c r="AD23" s="99"/>
      <c r="AE23" s="99"/>
    </row>
    <row r="24" spans="1:31" x14ac:dyDescent="0.25">
      <c r="A24" s="100">
        <v>17</v>
      </c>
      <c r="B24" s="101">
        <f>namen!B19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02"/>
      <c r="M24" s="103">
        <f t="shared" si="0"/>
        <v>0</v>
      </c>
      <c r="N24" s="103"/>
      <c r="O24" s="104" t="str">
        <f t="shared" si="1"/>
        <v/>
      </c>
      <c r="P24" s="105">
        <v>17</v>
      </c>
      <c r="Q24" s="179"/>
      <c r="R24" s="179"/>
      <c r="S24" s="179"/>
      <c r="T24" s="179"/>
      <c r="U24" s="179"/>
      <c r="V24" s="179"/>
      <c r="W24" s="179"/>
      <c r="X24" s="179"/>
      <c r="Y24" s="180"/>
      <c r="Z24" s="99"/>
      <c r="AA24" s="99"/>
      <c r="AB24" s="99"/>
      <c r="AC24" s="99"/>
      <c r="AD24" s="99"/>
      <c r="AE24" s="99"/>
    </row>
    <row r="25" spans="1:31" x14ac:dyDescent="0.25">
      <c r="A25" s="100">
        <v>18</v>
      </c>
      <c r="B25" s="101">
        <f>namen!B20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02"/>
      <c r="M25" s="103">
        <f t="shared" si="0"/>
        <v>0</v>
      </c>
      <c r="N25" s="103"/>
      <c r="O25" s="104" t="str">
        <f t="shared" si="1"/>
        <v/>
      </c>
      <c r="P25" s="105">
        <v>18</v>
      </c>
      <c r="Q25" s="179"/>
      <c r="R25" s="179"/>
      <c r="S25" s="179"/>
      <c r="T25" s="179"/>
      <c r="U25" s="179"/>
      <c r="V25" s="179"/>
      <c r="W25" s="179"/>
      <c r="X25" s="179"/>
      <c r="Y25" s="180"/>
      <c r="Z25" s="99"/>
      <c r="AA25" s="99"/>
      <c r="AB25" s="99"/>
      <c r="AC25" s="99"/>
      <c r="AD25" s="99"/>
      <c r="AE25" s="99"/>
    </row>
    <row r="26" spans="1:31" x14ac:dyDescent="0.25">
      <c r="A26" s="100">
        <v>19</v>
      </c>
      <c r="B26" s="101">
        <f>namen!B21</f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02"/>
      <c r="M26" s="103">
        <f t="shared" si="0"/>
        <v>0</v>
      </c>
      <c r="N26" s="103"/>
      <c r="O26" s="104" t="str">
        <f t="shared" si="1"/>
        <v/>
      </c>
      <c r="P26" s="105">
        <v>19</v>
      </c>
      <c r="Q26" s="179"/>
      <c r="R26" s="179"/>
      <c r="S26" s="179"/>
      <c r="T26" s="179"/>
      <c r="U26" s="179"/>
      <c r="V26" s="179"/>
      <c r="W26" s="179"/>
      <c r="X26" s="179"/>
      <c r="Y26" s="180"/>
      <c r="Z26" s="99"/>
      <c r="AA26" s="99"/>
      <c r="AB26" s="99"/>
      <c r="AC26" s="99"/>
      <c r="AD26" s="99"/>
      <c r="AE26" s="99"/>
    </row>
    <row r="27" spans="1:31" x14ac:dyDescent="0.25">
      <c r="A27" s="100">
        <v>20</v>
      </c>
      <c r="B27" s="101">
        <f>namen!B22</f>
        <v>0</v>
      </c>
      <c r="C27" s="13"/>
      <c r="D27" s="13"/>
      <c r="E27" s="13"/>
      <c r="F27" s="13"/>
      <c r="G27" s="13"/>
      <c r="H27" s="13"/>
      <c r="I27" s="13"/>
      <c r="J27" s="13"/>
      <c r="K27" s="13"/>
      <c r="L27" s="102"/>
      <c r="M27" s="103">
        <f t="shared" si="0"/>
        <v>0</v>
      </c>
      <c r="N27" s="103"/>
      <c r="O27" s="104" t="str">
        <f t="shared" si="1"/>
        <v/>
      </c>
      <c r="P27" s="105">
        <v>20</v>
      </c>
      <c r="Q27" s="179"/>
      <c r="R27" s="179"/>
      <c r="S27" s="179"/>
      <c r="T27" s="179"/>
      <c r="U27" s="179"/>
      <c r="V27" s="179"/>
      <c r="W27" s="179"/>
      <c r="X27" s="179"/>
      <c r="Y27" s="180"/>
      <c r="Z27" s="99"/>
      <c r="AA27" s="99"/>
      <c r="AB27" s="99"/>
      <c r="AC27" s="99"/>
      <c r="AD27" s="99"/>
      <c r="AE27" s="99"/>
    </row>
    <row r="28" spans="1:31" x14ac:dyDescent="0.25">
      <c r="A28" s="100">
        <v>21</v>
      </c>
      <c r="B28" s="101">
        <f>namen!B23</f>
        <v>0</v>
      </c>
      <c r="C28" s="13"/>
      <c r="D28" s="13"/>
      <c r="E28" s="13"/>
      <c r="F28" s="13"/>
      <c r="G28" s="13"/>
      <c r="H28" s="13"/>
      <c r="I28" s="13"/>
      <c r="J28" s="13"/>
      <c r="K28" s="13"/>
      <c r="L28" s="102"/>
      <c r="M28" s="103">
        <f t="shared" si="0"/>
        <v>0</v>
      </c>
      <c r="N28" s="103"/>
      <c r="O28" s="104" t="str">
        <f t="shared" si="1"/>
        <v/>
      </c>
      <c r="P28" s="105">
        <v>21</v>
      </c>
      <c r="Q28" s="179"/>
      <c r="R28" s="179"/>
      <c r="S28" s="179"/>
      <c r="T28" s="179"/>
      <c r="U28" s="179"/>
      <c r="V28" s="179"/>
      <c r="W28" s="179"/>
      <c r="X28" s="179"/>
      <c r="Y28" s="180"/>
      <c r="Z28" s="99"/>
      <c r="AA28" s="99"/>
      <c r="AB28" s="99"/>
      <c r="AC28" s="99"/>
      <c r="AD28" s="99"/>
      <c r="AE28" s="99"/>
    </row>
    <row r="29" spans="1:31" x14ac:dyDescent="0.25">
      <c r="A29" s="100">
        <v>22</v>
      </c>
      <c r="B29" s="101">
        <f>namen!B24</f>
        <v>0</v>
      </c>
      <c r="C29" s="13"/>
      <c r="D29" s="13"/>
      <c r="E29" s="13"/>
      <c r="F29" s="13"/>
      <c r="G29" s="13"/>
      <c r="H29" s="13"/>
      <c r="I29" s="13"/>
      <c r="J29" s="13"/>
      <c r="K29" s="13"/>
      <c r="L29" s="102"/>
      <c r="M29" s="103">
        <f t="shared" si="0"/>
        <v>0</v>
      </c>
      <c r="N29" s="103"/>
      <c r="O29" s="104" t="str">
        <f t="shared" si="1"/>
        <v/>
      </c>
      <c r="P29" s="105">
        <v>22</v>
      </c>
      <c r="Q29" s="183"/>
      <c r="R29" s="183"/>
      <c r="S29" s="183"/>
      <c r="T29" s="183"/>
      <c r="U29" s="183"/>
      <c r="V29" s="183"/>
      <c r="W29" s="183"/>
      <c r="X29" s="183"/>
      <c r="Y29" s="184"/>
      <c r="Z29" s="99"/>
      <c r="AA29" s="99"/>
      <c r="AB29" s="99"/>
      <c r="AC29" s="99"/>
      <c r="AD29" s="99"/>
      <c r="AE29" s="99"/>
    </row>
    <row r="30" spans="1:31" x14ac:dyDescent="0.25">
      <c r="A30" s="100">
        <v>23</v>
      </c>
      <c r="B30" s="101">
        <f>namen!B25</f>
        <v>0</v>
      </c>
      <c r="C30" s="13"/>
      <c r="D30" s="13"/>
      <c r="E30" s="13"/>
      <c r="F30" s="13"/>
      <c r="G30" s="13"/>
      <c r="H30" s="13"/>
      <c r="I30" s="13"/>
      <c r="J30" s="13"/>
      <c r="K30" s="13"/>
      <c r="L30" s="102"/>
      <c r="M30" s="103">
        <f t="shared" si="0"/>
        <v>0</v>
      </c>
      <c r="N30" s="103"/>
      <c r="O30" s="104" t="str">
        <f t="shared" si="1"/>
        <v/>
      </c>
      <c r="P30" s="105">
        <v>23</v>
      </c>
      <c r="Q30" s="179"/>
      <c r="R30" s="179"/>
      <c r="S30" s="179"/>
      <c r="T30" s="179"/>
      <c r="U30" s="179"/>
      <c r="V30" s="179"/>
      <c r="W30" s="179"/>
      <c r="X30" s="179"/>
      <c r="Y30" s="180"/>
      <c r="Z30" s="99"/>
      <c r="AA30" s="99"/>
      <c r="AB30" s="99"/>
      <c r="AC30" s="99"/>
      <c r="AD30" s="99"/>
      <c r="AE30" s="99"/>
    </row>
    <row r="31" spans="1:31" x14ac:dyDescent="0.25">
      <c r="A31" s="100">
        <v>24</v>
      </c>
      <c r="B31" s="101">
        <f>namen!B26</f>
        <v>0</v>
      </c>
      <c r="C31" s="13"/>
      <c r="D31" s="13"/>
      <c r="E31" s="13"/>
      <c r="F31" s="13"/>
      <c r="G31" s="13"/>
      <c r="H31" s="13"/>
      <c r="I31" s="13"/>
      <c r="J31" s="13"/>
      <c r="K31" s="13"/>
      <c r="L31" s="102"/>
      <c r="M31" s="103">
        <f t="shared" si="0"/>
        <v>0</v>
      </c>
      <c r="N31" s="103"/>
      <c r="O31" s="104" t="str">
        <f t="shared" si="1"/>
        <v/>
      </c>
      <c r="P31" s="105">
        <v>24</v>
      </c>
      <c r="Q31" s="179"/>
      <c r="R31" s="179"/>
      <c r="S31" s="179"/>
      <c r="T31" s="179"/>
      <c r="U31" s="179"/>
      <c r="V31" s="179"/>
      <c r="W31" s="179"/>
      <c r="X31" s="179"/>
      <c r="Y31" s="180"/>
      <c r="Z31" s="99"/>
      <c r="AA31" s="99"/>
      <c r="AB31" s="99"/>
      <c r="AC31" s="99"/>
      <c r="AD31" s="99"/>
      <c r="AE31" s="99"/>
    </row>
    <row r="32" spans="1:31" x14ac:dyDescent="0.25">
      <c r="A32" s="100">
        <v>25</v>
      </c>
      <c r="B32" s="101">
        <f>namen!B27</f>
        <v>0</v>
      </c>
      <c r="C32" s="13"/>
      <c r="D32" s="13"/>
      <c r="E32" s="13"/>
      <c r="F32" s="13"/>
      <c r="G32" s="13"/>
      <c r="H32" s="13"/>
      <c r="I32" s="13"/>
      <c r="J32" s="13"/>
      <c r="K32" s="13"/>
      <c r="L32" s="102"/>
      <c r="M32" s="103">
        <f t="shared" si="0"/>
        <v>0</v>
      </c>
      <c r="N32" s="103"/>
      <c r="O32" s="104" t="str">
        <f t="shared" si="1"/>
        <v/>
      </c>
      <c r="P32" s="105">
        <v>25</v>
      </c>
      <c r="Q32" s="179"/>
      <c r="R32" s="179"/>
      <c r="S32" s="179"/>
      <c r="T32" s="179"/>
      <c r="U32" s="179"/>
      <c r="V32" s="179"/>
      <c r="W32" s="179"/>
      <c r="X32" s="179"/>
      <c r="Y32" s="180"/>
      <c r="Z32" s="99"/>
      <c r="AA32" s="99"/>
      <c r="AB32" s="99"/>
      <c r="AC32" s="99"/>
      <c r="AD32" s="99"/>
      <c r="AE32" s="99"/>
    </row>
    <row r="33" spans="1:31" x14ac:dyDescent="0.25">
      <c r="A33" s="100">
        <v>26</v>
      </c>
      <c r="B33" s="101">
        <f>namen!B28</f>
        <v>0</v>
      </c>
      <c r="C33" s="13"/>
      <c r="D33" s="13"/>
      <c r="E33" s="13"/>
      <c r="F33" s="13"/>
      <c r="G33" s="13"/>
      <c r="H33" s="13"/>
      <c r="I33" s="13"/>
      <c r="J33" s="13"/>
      <c r="K33" s="13"/>
      <c r="L33" s="102"/>
      <c r="M33" s="103">
        <f t="shared" si="0"/>
        <v>0</v>
      </c>
      <c r="N33" s="103"/>
      <c r="O33" s="104" t="str">
        <f t="shared" si="1"/>
        <v/>
      </c>
      <c r="P33" s="105">
        <v>26</v>
      </c>
      <c r="Q33" s="179"/>
      <c r="R33" s="179"/>
      <c r="S33" s="179"/>
      <c r="T33" s="179"/>
      <c r="U33" s="179"/>
      <c r="V33" s="179"/>
      <c r="W33" s="179"/>
      <c r="X33" s="179"/>
      <c r="Y33" s="180"/>
      <c r="Z33" s="99"/>
      <c r="AA33" s="99"/>
      <c r="AB33" s="99"/>
      <c r="AC33" s="99"/>
      <c r="AD33" s="99"/>
      <c r="AE33" s="99"/>
    </row>
    <row r="34" spans="1:31" x14ac:dyDescent="0.25">
      <c r="A34" s="100">
        <v>27</v>
      </c>
      <c r="B34" s="101">
        <f>namen!B29</f>
        <v>0</v>
      </c>
      <c r="C34" s="13"/>
      <c r="D34" s="13"/>
      <c r="E34" s="13"/>
      <c r="F34" s="13"/>
      <c r="G34" s="13"/>
      <c r="H34" s="13"/>
      <c r="I34" s="13"/>
      <c r="J34" s="13"/>
      <c r="K34" s="13"/>
      <c r="L34" s="102"/>
      <c r="M34" s="103">
        <f t="shared" si="0"/>
        <v>0</v>
      </c>
      <c r="N34" s="103"/>
      <c r="O34" s="104" t="str">
        <f t="shared" si="1"/>
        <v/>
      </c>
      <c r="P34" s="105">
        <v>27</v>
      </c>
      <c r="Q34" s="179"/>
      <c r="R34" s="179"/>
      <c r="S34" s="179"/>
      <c r="T34" s="179"/>
      <c r="U34" s="179"/>
      <c r="V34" s="179"/>
      <c r="W34" s="179"/>
      <c r="X34" s="179"/>
      <c r="Y34" s="180"/>
      <c r="Z34" s="99"/>
      <c r="AA34" s="99"/>
      <c r="AB34" s="99"/>
      <c r="AC34" s="99"/>
      <c r="AD34" s="99"/>
      <c r="AE34" s="99"/>
    </row>
    <row r="35" spans="1:31" x14ac:dyDescent="0.25">
      <c r="A35" s="100">
        <v>28</v>
      </c>
      <c r="B35" s="101">
        <f>namen!B30</f>
        <v>0</v>
      </c>
      <c r="C35" s="13"/>
      <c r="D35" s="13"/>
      <c r="E35" s="13"/>
      <c r="F35" s="13"/>
      <c r="G35" s="13"/>
      <c r="H35" s="13"/>
      <c r="I35" s="13"/>
      <c r="J35" s="13"/>
      <c r="K35" s="13"/>
      <c r="L35" s="102"/>
      <c r="M35" s="103">
        <f t="shared" si="0"/>
        <v>0</v>
      </c>
      <c r="N35" s="103"/>
      <c r="O35" s="104" t="str">
        <f t="shared" si="1"/>
        <v/>
      </c>
      <c r="P35" s="105">
        <v>28</v>
      </c>
      <c r="Q35" s="179"/>
      <c r="R35" s="179"/>
      <c r="S35" s="179"/>
      <c r="T35" s="179"/>
      <c r="U35" s="179"/>
      <c r="V35" s="179"/>
      <c r="W35" s="179"/>
      <c r="X35" s="179"/>
      <c r="Y35" s="180"/>
      <c r="Z35" s="99"/>
      <c r="AA35" s="99"/>
      <c r="AB35" s="99"/>
      <c r="AC35" s="99"/>
      <c r="AD35" s="99"/>
      <c r="AE35" s="99"/>
    </row>
    <row r="36" spans="1:31" x14ac:dyDescent="0.25">
      <c r="A36" s="100">
        <v>29</v>
      </c>
      <c r="B36" s="101">
        <f>namen!B31</f>
        <v>0</v>
      </c>
      <c r="C36" s="13"/>
      <c r="D36" s="13"/>
      <c r="E36" s="13"/>
      <c r="F36" s="13"/>
      <c r="G36" s="13"/>
      <c r="H36" s="13"/>
      <c r="I36" s="13"/>
      <c r="J36" s="13"/>
      <c r="K36" s="13"/>
      <c r="L36" s="102"/>
      <c r="M36" s="103">
        <f t="shared" si="0"/>
        <v>0</v>
      </c>
      <c r="N36" s="103"/>
      <c r="O36" s="104" t="str">
        <f t="shared" si="1"/>
        <v/>
      </c>
      <c r="P36" s="105">
        <v>29</v>
      </c>
      <c r="Q36" s="183"/>
      <c r="R36" s="183"/>
      <c r="S36" s="183"/>
      <c r="T36" s="183"/>
      <c r="U36" s="183"/>
      <c r="V36" s="183"/>
      <c r="W36" s="183"/>
      <c r="X36" s="183"/>
      <c r="Y36" s="184"/>
      <c r="Z36" s="99"/>
      <c r="AA36" s="99"/>
      <c r="AB36" s="99"/>
      <c r="AC36" s="99"/>
      <c r="AD36" s="99"/>
      <c r="AE36" s="99"/>
    </row>
    <row r="37" spans="1:31" x14ac:dyDescent="0.25">
      <c r="A37" s="100">
        <v>30</v>
      </c>
      <c r="B37" s="106">
        <f>namen!B32</f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02"/>
      <c r="M37" s="103">
        <f t="shared" si="0"/>
        <v>0</v>
      </c>
      <c r="N37" s="103"/>
      <c r="O37" s="104" t="str">
        <f t="shared" si="1"/>
        <v/>
      </c>
      <c r="P37" s="105">
        <v>30</v>
      </c>
      <c r="Q37" s="179"/>
      <c r="R37" s="179"/>
      <c r="S37" s="179"/>
      <c r="T37" s="179"/>
      <c r="U37" s="179"/>
      <c r="V37" s="179"/>
      <c r="W37" s="179"/>
      <c r="X37" s="179"/>
      <c r="Y37" s="180"/>
      <c r="Z37" s="99"/>
      <c r="AA37" s="99"/>
      <c r="AB37" s="99"/>
      <c r="AC37" s="99"/>
      <c r="AD37" s="99"/>
      <c r="AE37" s="99"/>
    </row>
    <row r="38" spans="1:31" x14ac:dyDescent="0.25">
      <c r="A38" s="100">
        <v>31</v>
      </c>
      <c r="B38" s="107">
        <f>namen!B33</f>
        <v>0</v>
      </c>
      <c r="C38" s="13"/>
      <c r="D38" s="13"/>
      <c r="E38" s="13"/>
      <c r="F38" s="13"/>
      <c r="G38" s="13"/>
      <c r="H38" s="13"/>
      <c r="I38" s="13"/>
      <c r="J38" s="13"/>
      <c r="K38" s="13"/>
      <c r="L38" s="102"/>
      <c r="M38" s="103">
        <f t="shared" si="0"/>
        <v>0</v>
      </c>
      <c r="N38" s="103"/>
      <c r="O38" s="104" t="str">
        <f t="shared" si="1"/>
        <v/>
      </c>
      <c r="P38" s="105">
        <v>31</v>
      </c>
      <c r="Q38" s="179"/>
      <c r="R38" s="179"/>
      <c r="S38" s="179"/>
      <c r="T38" s="179"/>
      <c r="U38" s="179"/>
      <c r="V38" s="179"/>
      <c r="W38" s="179"/>
      <c r="X38" s="179"/>
      <c r="Y38" s="180"/>
      <c r="Z38" s="99"/>
      <c r="AA38" s="99"/>
      <c r="AB38" s="99"/>
      <c r="AC38" s="99"/>
      <c r="AD38" s="99"/>
      <c r="AE38" s="99"/>
    </row>
    <row r="39" spans="1:31" x14ac:dyDescent="0.25">
      <c r="A39" s="100">
        <v>32</v>
      </c>
      <c r="B39" s="107">
        <f>namen!B34</f>
        <v>0</v>
      </c>
      <c r="C39" s="13"/>
      <c r="D39" s="13"/>
      <c r="E39" s="13"/>
      <c r="F39" s="13"/>
      <c r="G39" s="13"/>
      <c r="H39" s="13"/>
      <c r="I39" s="13"/>
      <c r="J39" s="13"/>
      <c r="K39" s="13"/>
      <c r="L39" s="102"/>
      <c r="M39" s="103">
        <f t="shared" si="0"/>
        <v>0</v>
      </c>
      <c r="N39" s="103"/>
      <c r="O39" s="104" t="str">
        <f t="shared" si="1"/>
        <v/>
      </c>
      <c r="P39" s="105">
        <v>32</v>
      </c>
      <c r="Q39" s="179"/>
      <c r="R39" s="179"/>
      <c r="S39" s="179"/>
      <c r="T39" s="179"/>
      <c r="U39" s="179"/>
      <c r="V39" s="179"/>
      <c r="W39" s="179"/>
      <c r="X39" s="179"/>
      <c r="Y39" s="180"/>
      <c r="Z39" s="99"/>
      <c r="AA39" s="99"/>
      <c r="AB39" s="99"/>
      <c r="AC39" s="99"/>
      <c r="AD39" s="99"/>
      <c r="AE39" s="99"/>
    </row>
    <row r="40" spans="1:31" x14ac:dyDescent="0.25">
      <c r="A40" s="100">
        <v>33</v>
      </c>
      <c r="B40" s="107">
        <f>namen!B35</f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02"/>
      <c r="M40" s="103">
        <f t="shared" si="0"/>
        <v>0</v>
      </c>
      <c r="N40" s="103"/>
      <c r="O40" s="104" t="str">
        <f t="shared" si="1"/>
        <v/>
      </c>
      <c r="P40" s="105">
        <v>33</v>
      </c>
      <c r="Q40" s="179"/>
      <c r="R40" s="179"/>
      <c r="S40" s="179"/>
      <c r="T40" s="179"/>
      <c r="U40" s="179"/>
      <c r="V40" s="179"/>
      <c r="W40" s="179"/>
      <c r="X40" s="179"/>
      <c r="Y40" s="180"/>
      <c r="Z40" s="99"/>
      <c r="AA40" s="99"/>
      <c r="AB40" s="99"/>
      <c r="AC40" s="99"/>
      <c r="AD40" s="99"/>
      <c r="AE40" s="99"/>
    </row>
    <row r="41" spans="1:31" x14ac:dyDescent="0.25">
      <c r="A41" s="100">
        <v>34</v>
      </c>
      <c r="B41" s="107">
        <f>namen!B36</f>
        <v>0</v>
      </c>
      <c r="C41" s="13"/>
      <c r="D41" s="13"/>
      <c r="E41" s="13"/>
      <c r="F41" s="13"/>
      <c r="G41" s="13"/>
      <c r="H41" s="13"/>
      <c r="I41" s="13"/>
      <c r="J41" s="13"/>
      <c r="K41" s="13"/>
      <c r="L41" s="102"/>
      <c r="M41" s="103">
        <f t="shared" si="0"/>
        <v>0</v>
      </c>
      <c r="N41" s="103"/>
      <c r="O41" s="104" t="str">
        <f t="shared" si="1"/>
        <v/>
      </c>
      <c r="P41" s="105">
        <v>34</v>
      </c>
      <c r="Q41" s="179"/>
      <c r="R41" s="179"/>
      <c r="S41" s="179"/>
      <c r="T41" s="179"/>
      <c r="U41" s="179"/>
      <c r="V41" s="179"/>
      <c r="W41" s="179"/>
      <c r="X41" s="179"/>
      <c r="Y41" s="180"/>
      <c r="Z41" s="99"/>
      <c r="AA41" s="99"/>
      <c r="AB41" s="99"/>
      <c r="AC41" s="99"/>
      <c r="AD41" s="99"/>
      <c r="AE41" s="99"/>
    </row>
    <row r="42" spans="1:31" ht="13" thickBot="1" x14ac:dyDescent="0.3">
      <c r="A42" s="108">
        <v>35</v>
      </c>
      <c r="B42" s="109">
        <f>namen!B37</f>
        <v>0</v>
      </c>
      <c r="C42" s="41"/>
      <c r="D42" s="41"/>
      <c r="E42" s="41"/>
      <c r="F42" s="41"/>
      <c r="G42" s="41"/>
      <c r="H42" s="41"/>
      <c r="I42" s="41"/>
      <c r="J42" s="41"/>
      <c r="K42" s="41"/>
      <c r="L42" s="110"/>
      <c r="M42" s="111">
        <f t="shared" si="0"/>
        <v>0</v>
      </c>
      <c r="N42" s="111"/>
      <c r="O42" s="112" t="str">
        <f t="shared" si="1"/>
        <v/>
      </c>
      <c r="P42" s="113">
        <v>35</v>
      </c>
      <c r="Q42" s="181"/>
      <c r="R42" s="181"/>
      <c r="S42" s="181"/>
      <c r="T42" s="181"/>
      <c r="U42" s="181"/>
      <c r="V42" s="181"/>
      <c r="W42" s="181"/>
      <c r="X42" s="181"/>
      <c r="Y42" s="182"/>
      <c r="Z42" s="99"/>
      <c r="AA42" s="99"/>
      <c r="AB42" s="99"/>
      <c r="AC42" s="99"/>
      <c r="AD42" s="99"/>
      <c r="AE42" s="99"/>
    </row>
    <row r="43" spans="1:31" x14ac:dyDescent="0.25">
      <c r="A43" s="80"/>
      <c r="B43" s="80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0"/>
      <c r="N43" s="80"/>
      <c r="O43" s="114"/>
      <c r="P43" s="114"/>
    </row>
    <row r="44" spans="1:31" x14ac:dyDescent="0.25">
      <c r="B44" s="4" t="s">
        <v>4</v>
      </c>
      <c r="C44" s="5">
        <f t="shared" ref="C44:K44" si="2">COUNTIF(C8:C42,"&lt;3")</f>
        <v>0</v>
      </c>
      <c r="D44" s="5">
        <f t="shared" si="2"/>
        <v>0</v>
      </c>
      <c r="E44" s="5">
        <f t="shared" si="2"/>
        <v>0</v>
      </c>
      <c r="F44" s="5">
        <f t="shared" si="2"/>
        <v>0</v>
      </c>
      <c r="G44" s="5">
        <f t="shared" si="2"/>
        <v>0</v>
      </c>
      <c r="H44" s="5">
        <f t="shared" si="2"/>
        <v>0</v>
      </c>
      <c r="I44" s="5">
        <f t="shared" si="2"/>
        <v>0</v>
      </c>
      <c r="J44" s="5">
        <f t="shared" si="2"/>
        <v>0</v>
      </c>
      <c r="K44" s="5">
        <f t="shared" si="2"/>
        <v>0</v>
      </c>
    </row>
    <row r="45" spans="1:31" x14ac:dyDescent="0.25">
      <c r="B45" s="4" t="s">
        <v>3</v>
      </c>
      <c r="C45" s="5">
        <f t="shared" ref="C45:K45" si="3">COUNT(C8:C42)</f>
        <v>0</v>
      </c>
      <c r="D45" s="5">
        <f t="shared" si="3"/>
        <v>0</v>
      </c>
      <c r="E45" s="5">
        <f t="shared" si="3"/>
        <v>0</v>
      </c>
      <c r="F45" s="5">
        <f t="shared" si="3"/>
        <v>0</v>
      </c>
      <c r="G45" s="5">
        <f t="shared" si="3"/>
        <v>0</v>
      </c>
      <c r="H45" s="5">
        <f t="shared" si="3"/>
        <v>0</v>
      </c>
      <c r="I45" s="5">
        <f t="shared" si="3"/>
        <v>0</v>
      </c>
      <c r="J45" s="5">
        <f t="shared" si="3"/>
        <v>0</v>
      </c>
      <c r="K45" s="5">
        <f t="shared" si="3"/>
        <v>0</v>
      </c>
    </row>
    <row r="46" spans="1:31" x14ac:dyDescent="0.25">
      <c r="A46" s="115"/>
      <c r="B46" s="7" t="s">
        <v>5</v>
      </c>
      <c r="C46" s="116" t="e">
        <f t="shared" ref="C46:K46" si="4">(C44/C45)</f>
        <v>#DIV/0!</v>
      </c>
      <c r="D46" s="116" t="e">
        <f t="shared" si="4"/>
        <v>#DIV/0!</v>
      </c>
      <c r="E46" s="116" t="e">
        <f t="shared" si="4"/>
        <v>#DIV/0!</v>
      </c>
      <c r="F46" s="116" t="e">
        <f t="shared" si="4"/>
        <v>#DIV/0!</v>
      </c>
      <c r="G46" s="116" t="e">
        <f t="shared" si="4"/>
        <v>#DIV/0!</v>
      </c>
      <c r="H46" s="116" t="e">
        <f t="shared" si="4"/>
        <v>#DIV/0!</v>
      </c>
      <c r="I46" s="116" t="e">
        <f t="shared" si="4"/>
        <v>#DIV/0!</v>
      </c>
      <c r="J46" s="116" t="e">
        <f t="shared" si="4"/>
        <v>#DIV/0!</v>
      </c>
      <c r="K46" s="116" t="e">
        <f t="shared" si="4"/>
        <v>#DIV/0!</v>
      </c>
      <c r="L46" s="116"/>
      <c r="M46" s="185"/>
      <c r="N46" s="185"/>
      <c r="O46" s="185"/>
      <c r="P46" s="117"/>
      <c r="Q46" s="7"/>
      <c r="R46" s="7"/>
      <c r="S46" s="7"/>
      <c r="T46" s="7"/>
      <c r="U46" s="7"/>
      <c r="V46" s="7"/>
      <c r="W46" s="185" t="s">
        <v>104</v>
      </c>
      <c r="X46" s="185"/>
      <c r="Y46" s="190"/>
    </row>
    <row r="47" spans="1:31" x14ac:dyDescent="0.25">
      <c r="A47" s="80"/>
      <c r="B47" s="80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80"/>
      <c r="N47" s="80"/>
      <c r="O47" s="114"/>
      <c r="P47" s="114"/>
    </row>
    <row r="48" spans="1:31" x14ac:dyDescent="0.25">
      <c r="A48" s="80"/>
      <c r="B48" s="80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80"/>
      <c r="N48" s="80"/>
      <c r="O48" s="114"/>
      <c r="P48" s="114"/>
    </row>
    <row r="49" spans="1:16" x14ac:dyDescent="0.25">
      <c r="A49" s="80"/>
      <c r="B49" s="80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80"/>
      <c r="N49" s="80"/>
      <c r="O49" s="114"/>
      <c r="P49" s="114"/>
    </row>
    <row r="50" spans="1:16" x14ac:dyDescent="0.25">
      <c r="A50" s="80"/>
      <c r="B50" s="80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80"/>
      <c r="N50" s="80"/>
      <c r="O50" s="114"/>
      <c r="P50" s="114"/>
    </row>
    <row r="51" spans="1:16" x14ac:dyDescent="0.25">
      <c r="A51" s="80"/>
      <c r="B51" s="80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80"/>
      <c r="N51" s="80"/>
      <c r="O51" s="114"/>
      <c r="P51" s="114"/>
    </row>
    <row r="52" spans="1:16" x14ac:dyDescent="0.25">
      <c r="A52" s="80"/>
      <c r="B52" s="80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80"/>
      <c r="N52" s="80"/>
      <c r="O52" s="114"/>
      <c r="P52" s="114"/>
    </row>
    <row r="53" spans="1:16" x14ac:dyDescent="0.25">
      <c r="A53" s="80"/>
      <c r="B53" s="80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80"/>
      <c r="N53" s="80"/>
      <c r="O53" s="114"/>
      <c r="P53" s="114"/>
    </row>
    <row r="54" spans="1:16" x14ac:dyDescent="0.25">
      <c r="A54" s="80"/>
      <c r="B54" s="80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80"/>
      <c r="N54" s="80"/>
      <c r="O54" s="114"/>
      <c r="P54" s="114"/>
    </row>
    <row r="55" spans="1:16" x14ac:dyDescent="0.25">
      <c r="A55" s="80"/>
      <c r="B55" s="80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80"/>
      <c r="N55" s="80"/>
      <c r="O55" s="114"/>
      <c r="P55" s="114"/>
    </row>
    <row r="56" spans="1:16" x14ac:dyDescent="0.25">
      <c r="A56" s="80"/>
      <c r="B56" s="80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80"/>
      <c r="N56" s="80"/>
      <c r="O56" s="114"/>
      <c r="P56" s="114"/>
    </row>
  </sheetData>
  <sheetProtection sheet="1" objects="1" scenarios="1"/>
  <mergeCells count="41">
    <mergeCell ref="B1:Y1"/>
    <mergeCell ref="P6:R6"/>
    <mergeCell ref="Q8:Y8"/>
    <mergeCell ref="Q9:Y9"/>
    <mergeCell ref="Q10:Y10"/>
    <mergeCell ref="Q11:Y11"/>
    <mergeCell ref="C6:F6"/>
    <mergeCell ref="G6:K6"/>
    <mergeCell ref="Q16:Y16"/>
    <mergeCell ref="Q17:Y17"/>
    <mergeCell ref="Q18:Y18"/>
    <mergeCell ref="Q19:Y19"/>
    <mergeCell ref="Q12:Y12"/>
    <mergeCell ref="Q13:Y13"/>
    <mergeCell ref="Q14:Y14"/>
    <mergeCell ref="Q15:Y15"/>
    <mergeCell ref="Q24:Y24"/>
    <mergeCell ref="Q25:Y25"/>
    <mergeCell ref="Q26:Y26"/>
    <mergeCell ref="Q27:Y27"/>
    <mergeCell ref="Q20:Y20"/>
    <mergeCell ref="Q21:Y21"/>
    <mergeCell ref="Q22:Y22"/>
    <mergeCell ref="Q23:Y23"/>
    <mergeCell ref="Q32:Y32"/>
    <mergeCell ref="Q33:Y33"/>
    <mergeCell ref="Q34:Y34"/>
    <mergeCell ref="Q35:Y35"/>
    <mergeCell ref="Q28:Y28"/>
    <mergeCell ref="Q29:Y29"/>
    <mergeCell ref="Q30:Y30"/>
    <mergeCell ref="Q31:Y31"/>
    <mergeCell ref="Q40:Y40"/>
    <mergeCell ref="Q41:Y41"/>
    <mergeCell ref="Q42:Y42"/>
    <mergeCell ref="M46:O46"/>
    <mergeCell ref="W46:Y46"/>
    <mergeCell ref="Q36:Y36"/>
    <mergeCell ref="Q37:Y37"/>
    <mergeCell ref="Q38:Y38"/>
    <mergeCell ref="Q39:Y39"/>
  </mergeCells>
  <phoneticPr fontId="0" type="noConversion"/>
  <conditionalFormatting sqref="O47:P55 O43:P43">
    <cfRule type="cellIs" dxfId="72" priority="1" stopIfTrue="1" operator="equal">
      <formula>"aktie"</formula>
    </cfRule>
    <cfRule type="cellIs" dxfId="71" priority="2" stopIfTrue="1" operator="equal">
      <formula>"let op!!"</formula>
    </cfRule>
  </conditionalFormatting>
  <conditionalFormatting sqref="C47:E55 H47:L55 C43:E43 H43:L43">
    <cfRule type="cellIs" dxfId="70" priority="3" stopIfTrue="1" operator="equal">
      <formula>3</formula>
    </cfRule>
    <cfRule type="cellIs" dxfId="69" priority="4" stopIfTrue="1" operator="between">
      <formula>1</formula>
      <formula>2</formula>
    </cfRule>
  </conditionalFormatting>
  <conditionalFormatting sqref="F47:G55 F43:G43">
    <cfRule type="cellIs" dxfId="68" priority="5" stopIfTrue="1" operator="equal">
      <formula>7</formula>
    </cfRule>
    <cfRule type="cellIs" dxfId="67" priority="6" stopIfTrue="1" operator="between">
      <formula>1</formula>
      <formula>6</formula>
    </cfRule>
  </conditionalFormatting>
  <conditionalFormatting sqref="L8:L42">
    <cfRule type="cellIs" dxfId="66" priority="7" stopIfTrue="1" operator="equal">
      <formula>3</formula>
    </cfRule>
    <cfRule type="cellIs" dxfId="65" priority="8" stopIfTrue="1" operator="between">
      <formula>1</formula>
      <formula>2</formula>
    </cfRule>
  </conditionalFormatting>
  <conditionalFormatting sqref="H56:L56 C56:E56">
    <cfRule type="cellIs" dxfId="64" priority="9" stopIfTrue="1" operator="equal">
      <formula>3</formula>
    </cfRule>
    <cfRule type="cellIs" dxfId="63" priority="10" stopIfTrue="1" operator="between">
      <formula>1</formula>
      <formula>2</formula>
    </cfRule>
  </conditionalFormatting>
  <conditionalFormatting sqref="F56:G56">
    <cfRule type="cellIs" dxfId="62" priority="11" stopIfTrue="1" operator="equal">
      <formula>7</formula>
    </cfRule>
    <cfRule type="cellIs" dxfId="61" priority="12" stopIfTrue="1" operator="between">
      <formula>1</formula>
      <formula>6</formula>
    </cfRule>
  </conditionalFormatting>
  <conditionalFormatting sqref="O8:O42">
    <cfRule type="cellIs" dxfId="60" priority="13" stopIfTrue="1" operator="equal">
      <formula>"D/E"</formula>
    </cfRule>
    <cfRule type="cellIs" dxfId="59" priority="14" stopIfTrue="1" operator="equal">
      <formula>"C"</formula>
    </cfRule>
    <cfRule type="cellIs" dxfId="58" priority="15" stopIfTrue="1" operator="equal">
      <formula>"A"</formula>
    </cfRule>
  </conditionalFormatting>
  <conditionalFormatting sqref="C8:K42">
    <cfRule type="cellIs" dxfId="57" priority="16" stopIfTrue="1" operator="equal">
      <formula>""</formula>
    </cfRule>
    <cfRule type="cellIs" dxfId="56" priority="17" stopIfTrue="1" operator="equal">
      <formula>3</formula>
    </cfRule>
    <cfRule type="cellIs" dxfId="55" priority="18" stopIfTrue="1" operator="lessThan">
      <formula>3</formula>
    </cfRule>
  </conditionalFormatting>
  <pageMargins left="0.14000000000000001" right="0.2" top="0.47" bottom="0.18" header="0.14000000000000001" footer="0.13"/>
  <pageSetup paperSize="9" scale="8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showGridLines="0" zoomScale="80" zoomScaleNormal="80" workbookViewId="0">
      <selection activeCell="AA3" sqref="AA3"/>
    </sheetView>
  </sheetViews>
  <sheetFormatPr defaultColWidth="9.1796875" defaultRowHeight="12.5" x14ac:dyDescent="0.25"/>
  <cols>
    <col min="1" max="1" width="3.453125" style="4" bestFit="1" customWidth="1"/>
    <col min="2" max="2" width="25.81640625" style="4" customWidth="1"/>
    <col min="3" max="11" width="6.26953125" style="5" customWidth="1"/>
    <col min="12" max="12" width="1.7265625" style="5" customWidth="1"/>
    <col min="13" max="13" width="4.1796875" style="5" customWidth="1"/>
    <col min="14" max="14" width="1.7265625" style="5" customWidth="1"/>
    <col min="15" max="15" width="4.1796875" style="5" bestFit="1" customWidth="1"/>
    <col min="16" max="16" width="4" style="5" customWidth="1"/>
    <col min="17" max="24" width="9.1796875" style="4"/>
    <col min="25" max="31" width="9.1796875" style="27"/>
    <col min="32" max="39" width="9.1796875" style="39"/>
    <col min="40" max="41" width="9.1796875" style="80"/>
    <col min="42" max="16384" width="9.1796875" style="4"/>
  </cols>
  <sheetData>
    <row r="1" spans="1:39" ht="13.5" customHeight="1" thickBot="1" x14ac:dyDescent="0.4">
      <c r="A1" s="79"/>
      <c r="B1" s="188" t="s">
        <v>17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9"/>
    </row>
    <row r="2" spans="1:39" ht="5.15" customHeight="1" x14ac:dyDescent="0.35">
      <c r="A2" s="81"/>
      <c r="B2" s="82"/>
      <c r="C2" s="81"/>
      <c r="D2" s="81"/>
      <c r="E2" s="81"/>
      <c r="F2" s="81"/>
      <c r="G2" s="81"/>
      <c r="H2" s="81"/>
      <c r="I2" s="81"/>
      <c r="J2" s="81"/>
      <c r="K2" s="81"/>
      <c r="L2" s="82"/>
      <c r="M2" s="81"/>
      <c r="N2" s="81"/>
      <c r="O2" s="81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39" s="83" customFormat="1" ht="90.5" x14ac:dyDescent="0.25">
      <c r="C3" s="124" t="s">
        <v>43</v>
      </c>
      <c r="D3" s="124" t="s">
        <v>42</v>
      </c>
      <c r="E3" s="124" t="s">
        <v>86</v>
      </c>
      <c r="F3" s="124" t="s">
        <v>87</v>
      </c>
      <c r="G3" s="124" t="s">
        <v>37</v>
      </c>
      <c r="H3" s="124" t="s">
        <v>36</v>
      </c>
      <c r="I3" s="124" t="s">
        <v>88</v>
      </c>
      <c r="J3" s="86"/>
      <c r="K3" s="86"/>
      <c r="L3" s="119"/>
      <c r="M3" s="124" t="s">
        <v>1</v>
      </c>
      <c r="N3" s="86"/>
      <c r="O3" s="124" t="s">
        <v>6</v>
      </c>
      <c r="P3" s="85"/>
      <c r="Q3" s="68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</row>
    <row r="4" spans="1:39" s="83" customFormat="1" ht="13" x14ac:dyDescent="0.25">
      <c r="C4" s="86" t="s">
        <v>66</v>
      </c>
      <c r="D4" s="86" t="s">
        <v>67</v>
      </c>
      <c r="E4" s="86" t="s">
        <v>68</v>
      </c>
      <c r="F4" s="86" t="s">
        <v>69</v>
      </c>
      <c r="G4" s="86" t="s">
        <v>70</v>
      </c>
      <c r="H4" s="86" t="s">
        <v>71</v>
      </c>
      <c r="I4" s="86" t="s">
        <v>72</v>
      </c>
      <c r="J4" s="86"/>
      <c r="K4" s="86"/>
      <c r="L4" s="119"/>
      <c r="M4" s="86"/>
      <c r="N4" s="86"/>
      <c r="O4" s="86"/>
      <c r="P4" s="85"/>
      <c r="Q4" s="68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</row>
    <row r="5" spans="1:39" ht="5.15" customHeight="1" thickBot="1" x14ac:dyDescent="0.3">
      <c r="A5" s="80"/>
      <c r="B5" s="80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38"/>
      <c r="R5" s="39"/>
      <c r="S5" s="39"/>
      <c r="T5" s="39"/>
      <c r="U5" s="39"/>
      <c r="V5" s="39"/>
      <c r="W5" s="39"/>
      <c r="X5" s="39"/>
    </row>
    <row r="6" spans="1:39" ht="12.75" customHeight="1" x14ac:dyDescent="0.3">
      <c r="A6" s="125"/>
      <c r="B6" s="177" t="s">
        <v>0</v>
      </c>
      <c r="C6" s="193" t="s">
        <v>14</v>
      </c>
      <c r="D6" s="193"/>
      <c r="E6" s="193"/>
      <c r="F6" s="193"/>
      <c r="G6" s="194" t="s">
        <v>15</v>
      </c>
      <c r="H6" s="194"/>
      <c r="I6" s="194"/>
      <c r="J6" s="63"/>
      <c r="K6" s="63"/>
      <c r="L6" s="63"/>
      <c r="M6" s="126"/>
      <c r="N6" s="126"/>
      <c r="O6" s="126"/>
      <c r="P6" s="192" t="s">
        <v>11</v>
      </c>
      <c r="Q6" s="192"/>
      <c r="R6" s="192"/>
      <c r="S6" s="58"/>
      <c r="T6" s="59"/>
      <c r="U6" s="59"/>
      <c r="V6" s="59"/>
      <c r="W6" s="59"/>
      <c r="X6" s="59"/>
      <c r="Y6" s="60"/>
    </row>
    <row r="7" spans="1:39" s="98" customFormat="1" ht="13.5" customHeight="1" thickBot="1" x14ac:dyDescent="0.3">
      <c r="A7" s="127"/>
      <c r="B7" s="178" t="s">
        <v>2</v>
      </c>
      <c r="C7" s="128">
        <v>4</v>
      </c>
      <c r="D7" s="128">
        <v>4</v>
      </c>
      <c r="E7" s="128">
        <v>8</v>
      </c>
      <c r="F7" s="128">
        <v>4</v>
      </c>
      <c r="G7" s="128">
        <v>8</v>
      </c>
      <c r="H7" s="128">
        <v>4</v>
      </c>
      <c r="I7" s="128">
        <v>4</v>
      </c>
      <c r="J7" s="128"/>
      <c r="K7" s="128"/>
      <c r="L7" s="128"/>
      <c r="M7" s="128">
        <v>36</v>
      </c>
      <c r="N7" s="96"/>
      <c r="O7" s="96"/>
      <c r="P7" s="95"/>
      <c r="Q7" s="61"/>
      <c r="R7" s="61"/>
      <c r="S7" s="61"/>
      <c r="T7" s="61"/>
      <c r="U7" s="61"/>
      <c r="V7" s="61"/>
      <c r="W7" s="61"/>
      <c r="X7" s="61"/>
      <c r="Y7" s="62"/>
      <c r="Z7" s="27"/>
      <c r="AA7" s="27"/>
      <c r="AB7" s="27"/>
      <c r="AC7" s="27"/>
      <c r="AD7" s="27"/>
      <c r="AE7" s="27"/>
      <c r="AF7" s="97"/>
      <c r="AG7" s="97"/>
      <c r="AH7" s="97"/>
      <c r="AI7" s="97"/>
      <c r="AJ7" s="97"/>
      <c r="AK7" s="97"/>
      <c r="AL7" s="97"/>
      <c r="AM7" s="97"/>
    </row>
    <row r="8" spans="1:39" x14ac:dyDescent="0.25">
      <c r="A8" s="173">
        <v>1</v>
      </c>
      <c r="B8" s="101">
        <f>namen!B3</f>
        <v>0</v>
      </c>
      <c r="C8" s="13"/>
      <c r="D8" s="13"/>
      <c r="E8" s="13"/>
      <c r="F8" s="13"/>
      <c r="G8" s="13"/>
      <c r="H8" s="13"/>
      <c r="I8" s="13"/>
      <c r="J8" s="102"/>
      <c r="K8" s="102"/>
      <c r="L8" s="102"/>
      <c r="M8" s="102">
        <f>SUM(C8:I8)</f>
        <v>0</v>
      </c>
      <c r="N8" s="102"/>
      <c r="O8" s="104" t="str">
        <f>IF(M8=0,"",IF(M8&gt;34,"A",IF(M8&gt;32,"B",IF(M8&gt;28,"C",IF(M8&lt;29,"D/E")))))</f>
        <v/>
      </c>
      <c r="P8" s="105">
        <v>1</v>
      </c>
      <c r="Q8" s="183"/>
      <c r="R8" s="183"/>
      <c r="S8" s="183"/>
      <c r="T8" s="183"/>
      <c r="U8" s="183"/>
      <c r="V8" s="183"/>
      <c r="W8" s="183"/>
      <c r="X8" s="183"/>
      <c r="Y8" s="184"/>
      <c r="Z8" s="99"/>
      <c r="AA8" s="99"/>
      <c r="AB8" s="99"/>
      <c r="AC8" s="99"/>
      <c r="AD8" s="99"/>
      <c r="AE8" s="99"/>
    </row>
    <row r="9" spans="1:39" x14ac:dyDescent="0.25">
      <c r="A9" s="100">
        <v>2</v>
      </c>
      <c r="B9" s="101">
        <f>namen!B4</f>
        <v>0</v>
      </c>
      <c r="C9" s="13"/>
      <c r="D9" s="13"/>
      <c r="E9" s="13"/>
      <c r="F9" s="13"/>
      <c r="G9" s="13"/>
      <c r="H9" s="13"/>
      <c r="I9" s="13"/>
      <c r="J9" s="102"/>
      <c r="K9" s="102"/>
      <c r="L9" s="102"/>
      <c r="M9" s="129">
        <f t="shared" ref="M9:M42" si="0">SUM(C9:I9)</f>
        <v>0</v>
      </c>
      <c r="N9" s="129"/>
      <c r="O9" s="104" t="str">
        <f t="shared" ref="O9:O42" si="1">IF(M9=0,"",IF(M9&gt;34,"A",IF(M9&gt;32,"B",IF(M9&gt;28,"C",IF(M9&lt;29,"D/E")))))</f>
        <v/>
      </c>
      <c r="P9" s="105">
        <v>2</v>
      </c>
      <c r="Q9" s="179"/>
      <c r="R9" s="179"/>
      <c r="S9" s="179"/>
      <c r="T9" s="179"/>
      <c r="U9" s="179"/>
      <c r="V9" s="179"/>
      <c r="W9" s="179"/>
      <c r="X9" s="179"/>
      <c r="Y9" s="180"/>
      <c r="Z9" s="99"/>
      <c r="AA9" s="99"/>
      <c r="AB9" s="99"/>
      <c r="AC9" s="99"/>
      <c r="AD9" s="99"/>
      <c r="AE9" s="99"/>
    </row>
    <row r="10" spans="1:39" x14ac:dyDescent="0.25">
      <c r="A10" s="100">
        <v>3</v>
      </c>
      <c r="B10" s="101">
        <f>namen!B5</f>
        <v>0</v>
      </c>
      <c r="C10" s="13"/>
      <c r="D10" s="13"/>
      <c r="E10" s="13"/>
      <c r="F10" s="13"/>
      <c r="G10" s="13"/>
      <c r="H10" s="13"/>
      <c r="I10" s="13"/>
      <c r="J10" s="102"/>
      <c r="K10" s="102"/>
      <c r="L10" s="102"/>
      <c r="M10" s="129">
        <f t="shared" si="0"/>
        <v>0</v>
      </c>
      <c r="N10" s="129"/>
      <c r="O10" s="104" t="str">
        <f t="shared" si="1"/>
        <v/>
      </c>
      <c r="P10" s="105">
        <v>3</v>
      </c>
      <c r="Q10" s="179"/>
      <c r="R10" s="179"/>
      <c r="S10" s="179"/>
      <c r="T10" s="179"/>
      <c r="U10" s="179"/>
      <c r="V10" s="179"/>
      <c r="W10" s="179"/>
      <c r="X10" s="179"/>
      <c r="Y10" s="180"/>
      <c r="Z10" s="99"/>
      <c r="AA10" s="99"/>
      <c r="AB10" s="99"/>
      <c r="AC10" s="99"/>
      <c r="AD10" s="99"/>
      <c r="AE10" s="99"/>
    </row>
    <row r="11" spans="1:39" x14ac:dyDescent="0.25">
      <c r="A11" s="100">
        <v>4</v>
      </c>
      <c r="B11" s="101">
        <f>namen!B6</f>
        <v>0</v>
      </c>
      <c r="C11" s="13"/>
      <c r="D11" s="13"/>
      <c r="E11" s="13"/>
      <c r="F11" s="13"/>
      <c r="G11" s="13"/>
      <c r="H11" s="13"/>
      <c r="I11" s="13"/>
      <c r="J11" s="102"/>
      <c r="K11" s="102"/>
      <c r="L11" s="102"/>
      <c r="M11" s="129">
        <f t="shared" si="0"/>
        <v>0</v>
      </c>
      <c r="N11" s="129"/>
      <c r="O11" s="104" t="str">
        <f t="shared" si="1"/>
        <v/>
      </c>
      <c r="P11" s="105">
        <v>4</v>
      </c>
      <c r="Q11" s="179"/>
      <c r="R11" s="179"/>
      <c r="S11" s="179"/>
      <c r="T11" s="179"/>
      <c r="U11" s="179"/>
      <c r="V11" s="179"/>
      <c r="W11" s="179"/>
      <c r="X11" s="179"/>
      <c r="Y11" s="180"/>
      <c r="Z11" s="99"/>
      <c r="AA11" s="99"/>
      <c r="AB11" s="99"/>
      <c r="AC11" s="99"/>
      <c r="AD11" s="99"/>
      <c r="AE11" s="99"/>
    </row>
    <row r="12" spans="1:39" x14ac:dyDescent="0.25">
      <c r="A12" s="100">
        <v>5</v>
      </c>
      <c r="B12" s="101">
        <f>namen!B7</f>
        <v>0</v>
      </c>
      <c r="C12" s="13"/>
      <c r="D12" s="13"/>
      <c r="E12" s="13"/>
      <c r="F12" s="13"/>
      <c r="G12" s="13"/>
      <c r="H12" s="13"/>
      <c r="I12" s="13"/>
      <c r="J12" s="102"/>
      <c r="K12" s="102"/>
      <c r="L12" s="102"/>
      <c r="M12" s="129">
        <f t="shared" si="0"/>
        <v>0</v>
      </c>
      <c r="N12" s="129"/>
      <c r="O12" s="104" t="str">
        <f t="shared" si="1"/>
        <v/>
      </c>
      <c r="P12" s="105">
        <v>5</v>
      </c>
      <c r="Q12" s="179"/>
      <c r="R12" s="179"/>
      <c r="S12" s="179"/>
      <c r="T12" s="179"/>
      <c r="U12" s="179"/>
      <c r="V12" s="179"/>
      <c r="W12" s="179"/>
      <c r="X12" s="179"/>
      <c r="Y12" s="180"/>
      <c r="Z12" s="99"/>
      <c r="AA12" s="99"/>
      <c r="AB12" s="99"/>
      <c r="AC12" s="99"/>
      <c r="AD12" s="99"/>
      <c r="AE12" s="99"/>
    </row>
    <row r="13" spans="1:39" x14ac:dyDescent="0.25">
      <c r="A13" s="100">
        <v>6</v>
      </c>
      <c r="B13" s="101">
        <f>namen!B8</f>
        <v>0</v>
      </c>
      <c r="C13" s="13"/>
      <c r="D13" s="13"/>
      <c r="E13" s="13"/>
      <c r="F13" s="13"/>
      <c r="G13" s="13"/>
      <c r="H13" s="13"/>
      <c r="I13" s="13"/>
      <c r="J13" s="102"/>
      <c r="K13" s="102"/>
      <c r="L13" s="102"/>
      <c r="M13" s="129">
        <f t="shared" si="0"/>
        <v>0</v>
      </c>
      <c r="N13" s="129"/>
      <c r="O13" s="104" t="str">
        <f t="shared" si="1"/>
        <v/>
      </c>
      <c r="P13" s="105">
        <v>6</v>
      </c>
      <c r="Q13" s="179"/>
      <c r="R13" s="179"/>
      <c r="S13" s="179"/>
      <c r="T13" s="179"/>
      <c r="U13" s="179"/>
      <c r="V13" s="179"/>
      <c r="W13" s="179"/>
      <c r="X13" s="179"/>
      <c r="Y13" s="180"/>
      <c r="Z13" s="99"/>
      <c r="AA13" s="99"/>
      <c r="AB13" s="99"/>
      <c r="AC13" s="99"/>
      <c r="AD13" s="99"/>
      <c r="AE13" s="99"/>
    </row>
    <row r="14" spans="1:39" x14ac:dyDescent="0.25">
      <c r="A14" s="100">
        <v>7</v>
      </c>
      <c r="B14" s="101">
        <f>namen!B9</f>
        <v>0</v>
      </c>
      <c r="C14" s="13"/>
      <c r="D14" s="13"/>
      <c r="E14" s="13"/>
      <c r="F14" s="13"/>
      <c r="G14" s="13"/>
      <c r="H14" s="13"/>
      <c r="I14" s="13"/>
      <c r="J14" s="102"/>
      <c r="K14" s="102"/>
      <c r="L14" s="102"/>
      <c r="M14" s="129">
        <f t="shared" si="0"/>
        <v>0</v>
      </c>
      <c r="N14" s="129"/>
      <c r="O14" s="104" t="str">
        <f t="shared" si="1"/>
        <v/>
      </c>
      <c r="P14" s="105">
        <v>7</v>
      </c>
      <c r="Q14" s="179"/>
      <c r="R14" s="179"/>
      <c r="S14" s="179"/>
      <c r="T14" s="179"/>
      <c r="U14" s="179"/>
      <c r="V14" s="179"/>
      <c r="W14" s="179"/>
      <c r="X14" s="179"/>
      <c r="Y14" s="180"/>
      <c r="Z14" s="99"/>
      <c r="AA14" s="99"/>
      <c r="AB14" s="99"/>
      <c r="AC14" s="99"/>
      <c r="AD14" s="99"/>
      <c r="AE14" s="99"/>
    </row>
    <row r="15" spans="1:39" x14ac:dyDescent="0.25">
      <c r="A15" s="100">
        <v>8</v>
      </c>
      <c r="B15" s="101">
        <f>namen!B10</f>
        <v>0</v>
      </c>
      <c r="C15" s="13"/>
      <c r="D15" s="13"/>
      <c r="E15" s="13"/>
      <c r="F15" s="13"/>
      <c r="G15" s="13"/>
      <c r="H15" s="13"/>
      <c r="I15" s="13"/>
      <c r="J15" s="102"/>
      <c r="K15" s="102"/>
      <c r="L15" s="102"/>
      <c r="M15" s="129">
        <f t="shared" si="0"/>
        <v>0</v>
      </c>
      <c r="N15" s="129"/>
      <c r="O15" s="104" t="str">
        <f t="shared" si="1"/>
        <v/>
      </c>
      <c r="P15" s="105">
        <v>8</v>
      </c>
      <c r="Q15" s="183"/>
      <c r="R15" s="183"/>
      <c r="S15" s="183"/>
      <c r="T15" s="183"/>
      <c r="U15" s="183"/>
      <c r="V15" s="183"/>
      <c r="W15" s="183"/>
      <c r="X15" s="183"/>
      <c r="Y15" s="184"/>
      <c r="Z15" s="99"/>
      <c r="AA15" s="99"/>
      <c r="AB15" s="99"/>
      <c r="AC15" s="99"/>
      <c r="AD15" s="99"/>
      <c r="AE15" s="99"/>
    </row>
    <row r="16" spans="1:39" x14ac:dyDescent="0.25">
      <c r="A16" s="100">
        <v>9</v>
      </c>
      <c r="B16" s="101">
        <f>namen!B11</f>
        <v>0</v>
      </c>
      <c r="C16" s="13"/>
      <c r="D16" s="13"/>
      <c r="E16" s="13"/>
      <c r="F16" s="13"/>
      <c r="G16" s="13"/>
      <c r="H16" s="13"/>
      <c r="I16" s="13"/>
      <c r="J16" s="102"/>
      <c r="K16" s="102"/>
      <c r="L16" s="102"/>
      <c r="M16" s="129">
        <f t="shared" si="0"/>
        <v>0</v>
      </c>
      <c r="N16" s="129"/>
      <c r="O16" s="104" t="str">
        <f t="shared" si="1"/>
        <v/>
      </c>
      <c r="P16" s="105">
        <v>9</v>
      </c>
      <c r="Q16" s="179"/>
      <c r="R16" s="179"/>
      <c r="S16" s="179"/>
      <c r="T16" s="179"/>
      <c r="U16" s="179"/>
      <c r="V16" s="179"/>
      <c r="W16" s="179"/>
      <c r="X16" s="179"/>
      <c r="Y16" s="180"/>
      <c r="Z16" s="99"/>
      <c r="AA16" s="99"/>
      <c r="AB16" s="99"/>
      <c r="AC16" s="99"/>
      <c r="AD16" s="99"/>
      <c r="AE16" s="99"/>
    </row>
    <row r="17" spans="1:31" x14ac:dyDescent="0.25">
      <c r="A17" s="100">
        <v>10</v>
      </c>
      <c r="B17" s="101">
        <f>namen!B12</f>
        <v>0</v>
      </c>
      <c r="C17" s="13"/>
      <c r="D17" s="13"/>
      <c r="E17" s="13"/>
      <c r="F17" s="13"/>
      <c r="G17" s="13"/>
      <c r="H17" s="13"/>
      <c r="I17" s="13"/>
      <c r="J17" s="102"/>
      <c r="K17" s="102"/>
      <c r="L17" s="102"/>
      <c r="M17" s="129">
        <f t="shared" si="0"/>
        <v>0</v>
      </c>
      <c r="N17" s="129"/>
      <c r="O17" s="104" t="str">
        <f t="shared" si="1"/>
        <v/>
      </c>
      <c r="P17" s="105">
        <v>10</v>
      </c>
      <c r="Q17" s="179"/>
      <c r="R17" s="179"/>
      <c r="S17" s="179"/>
      <c r="T17" s="179"/>
      <c r="U17" s="179"/>
      <c r="V17" s="179"/>
      <c r="W17" s="179"/>
      <c r="X17" s="179"/>
      <c r="Y17" s="180"/>
      <c r="Z17" s="99"/>
      <c r="AA17" s="99"/>
      <c r="AB17" s="99"/>
      <c r="AC17" s="99"/>
      <c r="AD17" s="99"/>
      <c r="AE17" s="99"/>
    </row>
    <row r="18" spans="1:31" x14ac:dyDescent="0.25">
      <c r="A18" s="100">
        <v>11</v>
      </c>
      <c r="B18" s="101">
        <f>namen!B13</f>
        <v>0</v>
      </c>
      <c r="C18" s="13"/>
      <c r="D18" s="13"/>
      <c r="E18" s="13"/>
      <c r="F18" s="13"/>
      <c r="G18" s="13"/>
      <c r="H18" s="13"/>
      <c r="I18" s="13"/>
      <c r="J18" s="102"/>
      <c r="K18" s="102"/>
      <c r="L18" s="102"/>
      <c r="M18" s="129">
        <f t="shared" si="0"/>
        <v>0</v>
      </c>
      <c r="N18" s="129"/>
      <c r="O18" s="104" t="str">
        <f t="shared" si="1"/>
        <v/>
      </c>
      <c r="P18" s="105">
        <v>11</v>
      </c>
      <c r="Q18" s="179"/>
      <c r="R18" s="179"/>
      <c r="S18" s="179"/>
      <c r="T18" s="179"/>
      <c r="U18" s="179"/>
      <c r="V18" s="179"/>
      <c r="W18" s="179"/>
      <c r="X18" s="179"/>
      <c r="Y18" s="180"/>
      <c r="Z18" s="99"/>
      <c r="AA18" s="99"/>
      <c r="AB18" s="99"/>
      <c r="AC18" s="99"/>
      <c r="AD18" s="99"/>
      <c r="AE18" s="99"/>
    </row>
    <row r="19" spans="1:31" x14ac:dyDescent="0.25">
      <c r="A19" s="100">
        <v>12</v>
      </c>
      <c r="B19" s="101">
        <f>namen!B14</f>
        <v>0</v>
      </c>
      <c r="C19" s="13"/>
      <c r="D19" s="13"/>
      <c r="E19" s="13"/>
      <c r="F19" s="13"/>
      <c r="G19" s="13"/>
      <c r="H19" s="13"/>
      <c r="I19" s="13"/>
      <c r="J19" s="102"/>
      <c r="K19" s="102"/>
      <c r="L19" s="102"/>
      <c r="M19" s="129">
        <f t="shared" si="0"/>
        <v>0</v>
      </c>
      <c r="N19" s="129"/>
      <c r="O19" s="104" t="str">
        <f t="shared" si="1"/>
        <v/>
      </c>
      <c r="P19" s="105">
        <v>12</v>
      </c>
      <c r="Q19" s="179"/>
      <c r="R19" s="179"/>
      <c r="S19" s="179"/>
      <c r="T19" s="179"/>
      <c r="U19" s="179"/>
      <c r="V19" s="179"/>
      <c r="W19" s="179"/>
      <c r="X19" s="179"/>
      <c r="Y19" s="180"/>
      <c r="Z19" s="99"/>
      <c r="AA19" s="99"/>
      <c r="AB19" s="99"/>
      <c r="AC19" s="99"/>
      <c r="AD19" s="99"/>
      <c r="AE19" s="99"/>
    </row>
    <row r="20" spans="1:31" x14ac:dyDescent="0.25">
      <c r="A20" s="100">
        <v>13</v>
      </c>
      <c r="B20" s="101">
        <f>namen!B15</f>
        <v>0</v>
      </c>
      <c r="C20" s="13"/>
      <c r="D20" s="13"/>
      <c r="E20" s="13"/>
      <c r="F20" s="13"/>
      <c r="G20" s="13"/>
      <c r="H20" s="13"/>
      <c r="I20" s="13"/>
      <c r="J20" s="102"/>
      <c r="K20" s="102"/>
      <c r="L20" s="102"/>
      <c r="M20" s="129">
        <f t="shared" si="0"/>
        <v>0</v>
      </c>
      <c r="N20" s="129"/>
      <c r="O20" s="104" t="str">
        <f t="shared" si="1"/>
        <v/>
      </c>
      <c r="P20" s="105">
        <v>13</v>
      </c>
      <c r="Q20" s="179"/>
      <c r="R20" s="179"/>
      <c r="S20" s="179"/>
      <c r="T20" s="179"/>
      <c r="U20" s="179"/>
      <c r="V20" s="179"/>
      <c r="W20" s="179"/>
      <c r="X20" s="179"/>
      <c r="Y20" s="180"/>
      <c r="Z20" s="99"/>
      <c r="AA20" s="99"/>
      <c r="AB20" s="99"/>
      <c r="AC20" s="99"/>
      <c r="AD20" s="99"/>
      <c r="AE20" s="99"/>
    </row>
    <row r="21" spans="1:31" x14ac:dyDescent="0.25">
      <c r="A21" s="100">
        <v>14</v>
      </c>
      <c r="B21" s="101">
        <f>namen!B16</f>
        <v>0</v>
      </c>
      <c r="C21" s="13"/>
      <c r="D21" s="13"/>
      <c r="E21" s="13"/>
      <c r="F21" s="13"/>
      <c r="G21" s="13"/>
      <c r="H21" s="13"/>
      <c r="I21" s="13"/>
      <c r="J21" s="102"/>
      <c r="K21" s="102"/>
      <c r="L21" s="102"/>
      <c r="M21" s="129">
        <f t="shared" si="0"/>
        <v>0</v>
      </c>
      <c r="N21" s="129"/>
      <c r="O21" s="104" t="str">
        <f t="shared" si="1"/>
        <v/>
      </c>
      <c r="P21" s="105">
        <v>14</v>
      </c>
      <c r="Q21" s="179"/>
      <c r="R21" s="179"/>
      <c r="S21" s="179"/>
      <c r="T21" s="179"/>
      <c r="U21" s="179"/>
      <c r="V21" s="179"/>
      <c r="W21" s="179"/>
      <c r="X21" s="179"/>
      <c r="Y21" s="180"/>
      <c r="Z21" s="99"/>
      <c r="AA21" s="99"/>
      <c r="AB21" s="99"/>
      <c r="AC21" s="99"/>
      <c r="AD21" s="99"/>
      <c r="AE21" s="99"/>
    </row>
    <row r="22" spans="1:31" x14ac:dyDescent="0.25">
      <c r="A22" s="100">
        <v>15</v>
      </c>
      <c r="B22" s="101">
        <f>namen!B17</f>
        <v>0</v>
      </c>
      <c r="C22" s="13"/>
      <c r="D22" s="13"/>
      <c r="E22" s="13"/>
      <c r="F22" s="13"/>
      <c r="G22" s="13"/>
      <c r="H22" s="13"/>
      <c r="I22" s="13"/>
      <c r="J22" s="102"/>
      <c r="K22" s="102"/>
      <c r="L22" s="102"/>
      <c r="M22" s="129">
        <f t="shared" si="0"/>
        <v>0</v>
      </c>
      <c r="N22" s="129"/>
      <c r="O22" s="104" t="str">
        <f t="shared" si="1"/>
        <v/>
      </c>
      <c r="P22" s="105">
        <v>15</v>
      </c>
      <c r="Q22" s="183"/>
      <c r="R22" s="183"/>
      <c r="S22" s="183"/>
      <c r="T22" s="183"/>
      <c r="U22" s="183"/>
      <c r="V22" s="183"/>
      <c r="W22" s="183"/>
      <c r="X22" s="183"/>
      <c r="Y22" s="184"/>
      <c r="Z22" s="99"/>
      <c r="AA22" s="99"/>
      <c r="AB22" s="99"/>
      <c r="AC22" s="99"/>
      <c r="AD22" s="99"/>
      <c r="AE22" s="99"/>
    </row>
    <row r="23" spans="1:31" x14ac:dyDescent="0.25">
      <c r="A23" s="100">
        <v>16</v>
      </c>
      <c r="B23" s="101">
        <f>namen!B18</f>
        <v>0</v>
      </c>
      <c r="C23" s="13"/>
      <c r="D23" s="13"/>
      <c r="E23" s="13"/>
      <c r="F23" s="13"/>
      <c r="G23" s="13"/>
      <c r="H23" s="13"/>
      <c r="I23" s="13"/>
      <c r="J23" s="102"/>
      <c r="K23" s="102"/>
      <c r="L23" s="102"/>
      <c r="M23" s="129">
        <f t="shared" si="0"/>
        <v>0</v>
      </c>
      <c r="N23" s="129"/>
      <c r="O23" s="104" t="str">
        <f t="shared" si="1"/>
        <v/>
      </c>
      <c r="P23" s="105">
        <v>16</v>
      </c>
      <c r="Q23" s="179"/>
      <c r="R23" s="179"/>
      <c r="S23" s="179"/>
      <c r="T23" s="179"/>
      <c r="U23" s="179"/>
      <c r="V23" s="179"/>
      <c r="W23" s="179"/>
      <c r="X23" s="179"/>
      <c r="Y23" s="180"/>
      <c r="Z23" s="99"/>
      <c r="AA23" s="99"/>
      <c r="AB23" s="99"/>
      <c r="AC23" s="99"/>
      <c r="AD23" s="99"/>
      <c r="AE23" s="99"/>
    </row>
    <row r="24" spans="1:31" x14ac:dyDescent="0.25">
      <c r="A24" s="100">
        <v>17</v>
      </c>
      <c r="B24" s="101">
        <f>namen!B19</f>
        <v>0</v>
      </c>
      <c r="C24" s="13"/>
      <c r="D24" s="13"/>
      <c r="E24" s="13"/>
      <c r="F24" s="13"/>
      <c r="G24" s="13"/>
      <c r="H24" s="13"/>
      <c r="I24" s="13"/>
      <c r="J24" s="102"/>
      <c r="K24" s="102"/>
      <c r="L24" s="102"/>
      <c r="M24" s="129">
        <f t="shared" si="0"/>
        <v>0</v>
      </c>
      <c r="N24" s="129"/>
      <c r="O24" s="104" t="str">
        <f t="shared" si="1"/>
        <v/>
      </c>
      <c r="P24" s="105">
        <v>17</v>
      </c>
      <c r="Q24" s="179"/>
      <c r="R24" s="179"/>
      <c r="S24" s="179"/>
      <c r="T24" s="179"/>
      <c r="U24" s="179"/>
      <c r="V24" s="179"/>
      <c r="W24" s="179"/>
      <c r="X24" s="179"/>
      <c r="Y24" s="180"/>
      <c r="Z24" s="99"/>
      <c r="AA24" s="99"/>
      <c r="AB24" s="99"/>
      <c r="AC24" s="99"/>
      <c r="AD24" s="99"/>
      <c r="AE24" s="99"/>
    </row>
    <row r="25" spans="1:31" x14ac:dyDescent="0.25">
      <c r="A25" s="100">
        <v>18</v>
      </c>
      <c r="B25" s="101">
        <f>namen!B20</f>
        <v>0</v>
      </c>
      <c r="C25" s="13"/>
      <c r="D25" s="13"/>
      <c r="E25" s="13"/>
      <c r="F25" s="13"/>
      <c r="G25" s="13"/>
      <c r="H25" s="13"/>
      <c r="I25" s="13"/>
      <c r="J25" s="102"/>
      <c r="K25" s="102"/>
      <c r="L25" s="102"/>
      <c r="M25" s="129">
        <f t="shared" si="0"/>
        <v>0</v>
      </c>
      <c r="N25" s="129"/>
      <c r="O25" s="104" t="str">
        <f t="shared" si="1"/>
        <v/>
      </c>
      <c r="P25" s="105">
        <v>18</v>
      </c>
      <c r="Q25" s="179"/>
      <c r="R25" s="179"/>
      <c r="S25" s="179"/>
      <c r="T25" s="179"/>
      <c r="U25" s="179"/>
      <c r="V25" s="179"/>
      <c r="W25" s="179"/>
      <c r="X25" s="179"/>
      <c r="Y25" s="180"/>
      <c r="Z25" s="99"/>
      <c r="AA25" s="99"/>
      <c r="AB25" s="99"/>
      <c r="AC25" s="99"/>
      <c r="AD25" s="99"/>
      <c r="AE25" s="99"/>
    </row>
    <row r="26" spans="1:31" x14ac:dyDescent="0.25">
      <c r="A26" s="100">
        <v>19</v>
      </c>
      <c r="B26" s="101">
        <f>namen!B21</f>
        <v>0</v>
      </c>
      <c r="C26" s="13"/>
      <c r="D26" s="13"/>
      <c r="E26" s="13"/>
      <c r="F26" s="13"/>
      <c r="G26" s="13"/>
      <c r="H26" s="13"/>
      <c r="I26" s="13"/>
      <c r="J26" s="102"/>
      <c r="K26" s="102"/>
      <c r="L26" s="102"/>
      <c r="M26" s="129">
        <f t="shared" si="0"/>
        <v>0</v>
      </c>
      <c r="N26" s="129"/>
      <c r="O26" s="104" t="str">
        <f t="shared" si="1"/>
        <v/>
      </c>
      <c r="P26" s="105">
        <v>19</v>
      </c>
      <c r="Q26" s="179"/>
      <c r="R26" s="179"/>
      <c r="S26" s="179"/>
      <c r="T26" s="179"/>
      <c r="U26" s="179"/>
      <c r="V26" s="179"/>
      <c r="W26" s="179"/>
      <c r="X26" s="179"/>
      <c r="Y26" s="180"/>
      <c r="Z26" s="99"/>
      <c r="AA26" s="99"/>
      <c r="AB26" s="99"/>
      <c r="AC26" s="99"/>
      <c r="AD26" s="99"/>
      <c r="AE26" s="99"/>
    </row>
    <row r="27" spans="1:31" x14ac:dyDescent="0.25">
      <c r="A27" s="100">
        <v>20</v>
      </c>
      <c r="B27" s="101">
        <f>namen!B22</f>
        <v>0</v>
      </c>
      <c r="C27" s="13"/>
      <c r="D27" s="13"/>
      <c r="E27" s="13"/>
      <c r="F27" s="13"/>
      <c r="G27" s="13"/>
      <c r="H27" s="13"/>
      <c r="I27" s="13"/>
      <c r="J27" s="102"/>
      <c r="K27" s="102"/>
      <c r="L27" s="102"/>
      <c r="M27" s="129">
        <f t="shared" si="0"/>
        <v>0</v>
      </c>
      <c r="N27" s="129"/>
      <c r="O27" s="104" t="str">
        <f t="shared" si="1"/>
        <v/>
      </c>
      <c r="P27" s="105">
        <v>20</v>
      </c>
      <c r="Q27" s="179"/>
      <c r="R27" s="179"/>
      <c r="S27" s="179"/>
      <c r="T27" s="179"/>
      <c r="U27" s="179"/>
      <c r="V27" s="179"/>
      <c r="W27" s="179"/>
      <c r="X27" s="179"/>
      <c r="Y27" s="180"/>
      <c r="Z27" s="99"/>
      <c r="AA27" s="99"/>
      <c r="AB27" s="99"/>
      <c r="AC27" s="99"/>
      <c r="AD27" s="99"/>
      <c r="AE27" s="99"/>
    </row>
    <row r="28" spans="1:31" x14ac:dyDescent="0.25">
      <c r="A28" s="100">
        <v>21</v>
      </c>
      <c r="B28" s="101">
        <f>namen!B23</f>
        <v>0</v>
      </c>
      <c r="C28" s="13"/>
      <c r="D28" s="13"/>
      <c r="E28" s="13"/>
      <c r="F28" s="13"/>
      <c r="G28" s="13"/>
      <c r="H28" s="13"/>
      <c r="I28" s="13"/>
      <c r="J28" s="102"/>
      <c r="K28" s="102"/>
      <c r="L28" s="102"/>
      <c r="M28" s="129">
        <f t="shared" si="0"/>
        <v>0</v>
      </c>
      <c r="N28" s="129"/>
      <c r="O28" s="104" t="str">
        <f t="shared" si="1"/>
        <v/>
      </c>
      <c r="P28" s="105">
        <v>21</v>
      </c>
      <c r="Q28" s="179"/>
      <c r="R28" s="179"/>
      <c r="S28" s="179"/>
      <c r="T28" s="179"/>
      <c r="U28" s="179"/>
      <c r="V28" s="179"/>
      <c r="W28" s="179"/>
      <c r="X28" s="179"/>
      <c r="Y28" s="180"/>
      <c r="Z28" s="99"/>
      <c r="AA28" s="99"/>
      <c r="AB28" s="99"/>
      <c r="AC28" s="99"/>
      <c r="AD28" s="99"/>
      <c r="AE28" s="99"/>
    </row>
    <row r="29" spans="1:31" x14ac:dyDescent="0.25">
      <c r="A29" s="100">
        <v>22</v>
      </c>
      <c r="B29" s="101">
        <f>namen!B24</f>
        <v>0</v>
      </c>
      <c r="C29" s="13"/>
      <c r="D29" s="13"/>
      <c r="E29" s="13"/>
      <c r="F29" s="13"/>
      <c r="G29" s="13"/>
      <c r="H29" s="13"/>
      <c r="I29" s="13"/>
      <c r="J29" s="102"/>
      <c r="K29" s="102"/>
      <c r="L29" s="102"/>
      <c r="M29" s="129">
        <f t="shared" si="0"/>
        <v>0</v>
      </c>
      <c r="N29" s="129"/>
      <c r="O29" s="104" t="str">
        <f t="shared" si="1"/>
        <v/>
      </c>
      <c r="P29" s="105">
        <v>22</v>
      </c>
      <c r="Q29" s="183"/>
      <c r="R29" s="183"/>
      <c r="S29" s="183"/>
      <c r="T29" s="183"/>
      <c r="U29" s="183"/>
      <c r="V29" s="183"/>
      <c r="W29" s="183"/>
      <c r="X29" s="183"/>
      <c r="Y29" s="184"/>
      <c r="Z29" s="99"/>
      <c r="AA29" s="99"/>
      <c r="AB29" s="99"/>
      <c r="AC29" s="99"/>
      <c r="AD29" s="99"/>
      <c r="AE29" s="99"/>
    </row>
    <row r="30" spans="1:31" x14ac:dyDescent="0.25">
      <c r="A30" s="100">
        <v>23</v>
      </c>
      <c r="B30" s="101">
        <f>namen!B25</f>
        <v>0</v>
      </c>
      <c r="C30" s="13"/>
      <c r="D30" s="13"/>
      <c r="E30" s="13"/>
      <c r="F30" s="13"/>
      <c r="G30" s="13"/>
      <c r="H30" s="13"/>
      <c r="I30" s="13"/>
      <c r="J30" s="102"/>
      <c r="K30" s="102"/>
      <c r="L30" s="102"/>
      <c r="M30" s="129">
        <f t="shared" si="0"/>
        <v>0</v>
      </c>
      <c r="N30" s="129"/>
      <c r="O30" s="104" t="str">
        <f t="shared" si="1"/>
        <v/>
      </c>
      <c r="P30" s="105">
        <v>23</v>
      </c>
      <c r="Q30" s="179"/>
      <c r="R30" s="179"/>
      <c r="S30" s="179"/>
      <c r="T30" s="179"/>
      <c r="U30" s="179"/>
      <c r="V30" s="179"/>
      <c r="W30" s="179"/>
      <c r="X30" s="179"/>
      <c r="Y30" s="180"/>
      <c r="Z30" s="99"/>
      <c r="AA30" s="99"/>
      <c r="AB30" s="99"/>
      <c r="AC30" s="99"/>
      <c r="AD30" s="99"/>
      <c r="AE30" s="99"/>
    </row>
    <row r="31" spans="1:31" x14ac:dyDescent="0.25">
      <c r="A31" s="100">
        <v>24</v>
      </c>
      <c r="B31" s="101">
        <f>namen!B26</f>
        <v>0</v>
      </c>
      <c r="C31" s="13"/>
      <c r="D31" s="13"/>
      <c r="E31" s="13"/>
      <c r="F31" s="13"/>
      <c r="G31" s="13"/>
      <c r="H31" s="13"/>
      <c r="I31" s="13"/>
      <c r="J31" s="102"/>
      <c r="K31" s="102"/>
      <c r="L31" s="102"/>
      <c r="M31" s="129">
        <f t="shared" si="0"/>
        <v>0</v>
      </c>
      <c r="N31" s="129"/>
      <c r="O31" s="104" t="str">
        <f t="shared" si="1"/>
        <v/>
      </c>
      <c r="P31" s="105">
        <v>24</v>
      </c>
      <c r="Q31" s="179"/>
      <c r="R31" s="179"/>
      <c r="S31" s="179"/>
      <c r="T31" s="179"/>
      <c r="U31" s="179"/>
      <c r="V31" s="179"/>
      <c r="W31" s="179"/>
      <c r="X31" s="179"/>
      <c r="Y31" s="180"/>
      <c r="Z31" s="99"/>
      <c r="AA31" s="99"/>
      <c r="AB31" s="99"/>
      <c r="AC31" s="99"/>
      <c r="AD31" s="99"/>
      <c r="AE31" s="99"/>
    </row>
    <row r="32" spans="1:31" x14ac:dyDescent="0.25">
      <c r="A32" s="100">
        <v>25</v>
      </c>
      <c r="B32" s="101">
        <f>namen!B27</f>
        <v>0</v>
      </c>
      <c r="C32" s="13"/>
      <c r="D32" s="13"/>
      <c r="E32" s="13"/>
      <c r="F32" s="13"/>
      <c r="G32" s="13"/>
      <c r="H32" s="13"/>
      <c r="I32" s="13"/>
      <c r="J32" s="102"/>
      <c r="K32" s="102"/>
      <c r="L32" s="102"/>
      <c r="M32" s="129">
        <f t="shared" si="0"/>
        <v>0</v>
      </c>
      <c r="N32" s="129"/>
      <c r="O32" s="104" t="str">
        <f t="shared" si="1"/>
        <v/>
      </c>
      <c r="P32" s="105">
        <v>25</v>
      </c>
      <c r="Q32" s="179"/>
      <c r="R32" s="179"/>
      <c r="S32" s="179"/>
      <c r="T32" s="179"/>
      <c r="U32" s="179"/>
      <c r="V32" s="179"/>
      <c r="W32" s="179"/>
      <c r="X32" s="179"/>
      <c r="Y32" s="180"/>
      <c r="Z32" s="99"/>
      <c r="AA32" s="99"/>
      <c r="AB32" s="99"/>
      <c r="AC32" s="99"/>
      <c r="AD32" s="99"/>
      <c r="AE32" s="99"/>
    </row>
    <row r="33" spans="1:31" x14ac:dyDescent="0.25">
      <c r="A33" s="100">
        <v>26</v>
      </c>
      <c r="B33" s="101">
        <f>namen!B28</f>
        <v>0</v>
      </c>
      <c r="C33" s="13"/>
      <c r="D33" s="13"/>
      <c r="E33" s="13"/>
      <c r="F33" s="13"/>
      <c r="G33" s="13"/>
      <c r="H33" s="13"/>
      <c r="I33" s="13"/>
      <c r="J33" s="102"/>
      <c r="K33" s="102"/>
      <c r="L33" s="102"/>
      <c r="M33" s="129">
        <f t="shared" si="0"/>
        <v>0</v>
      </c>
      <c r="N33" s="129"/>
      <c r="O33" s="104" t="str">
        <f t="shared" si="1"/>
        <v/>
      </c>
      <c r="P33" s="105">
        <v>26</v>
      </c>
      <c r="Q33" s="179"/>
      <c r="R33" s="179"/>
      <c r="S33" s="179"/>
      <c r="T33" s="179"/>
      <c r="U33" s="179"/>
      <c r="V33" s="179"/>
      <c r="W33" s="179"/>
      <c r="X33" s="179"/>
      <c r="Y33" s="180"/>
      <c r="Z33" s="99"/>
      <c r="AA33" s="99"/>
      <c r="AB33" s="99"/>
      <c r="AC33" s="99"/>
      <c r="AD33" s="99"/>
      <c r="AE33" s="99"/>
    </row>
    <row r="34" spans="1:31" x14ac:dyDescent="0.25">
      <c r="A34" s="100">
        <v>27</v>
      </c>
      <c r="B34" s="101">
        <f>namen!B29</f>
        <v>0</v>
      </c>
      <c r="C34" s="13"/>
      <c r="D34" s="13"/>
      <c r="E34" s="13"/>
      <c r="F34" s="13"/>
      <c r="G34" s="13"/>
      <c r="H34" s="13"/>
      <c r="I34" s="13"/>
      <c r="J34" s="102"/>
      <c r="K34" s="102"/>
      <c r="L34" s="102"/>
      <c r="M34" s="129">
        <f t="shared" si="0"/>
        <v>0</v>
      </c>
      <c r="N34" s="129"/>
      <c r="O34" s="104" t="str">
        <f t="shared" si="1"/>
        <v/>
      </c>
      <c r="P34" s="105">
        <v>27</v>
      </c>
      <c r="Q34" s="179"/>
      <c r="R34" s="179"/>
      <c r="S34" s="179"/>
      <c r="T34" s="179"/>
      <c r="U34" s="179"/>
      <c r="V34" s="179"/>
      <c r="W34" s="179"/>
      <c r="X34" s="179"/>
      <c r="Y34" s="180"/>
      <c r="Z34" s="99"/>
      <c r="AA34" s="99"/>
      <c r="AB34" s="99"/>
      <c r="AC34" s="99"/>
      <c r="AD34" s="99"/>
      <c r="AE34" s="99"/>
    </row>
    <row r="35" spans="1:31" x14ac:dyDescent="0.25">
      <c r="A35" s="100">
        <v>28</v>
      </c>
      <c r="B35" s="101">
        <f>namen!B30</f>
        <v>0</v>
      </c>
      <c r="C35" s="13"/>
      <c r="D35" s="13"/>
      <c r="E35" s="13"/>
      <c r="F35" s="13"/>
      <c r="G35" s="13"/>
      <c r="H35" s="13"/>
      <c r="I35" s="13"/>
      <c r="J35" s="102"/>
      <c r="K35" s="102"/>
      <c r="L35" s="102"/>
      <c r="M35" s="129">
        <f t="shared" si="0"/>
        <v>0</v>
      </c>
      <c r="N35" s="129"/>
      <c r="O35" s="104" t="str">
        <f t="shared" si="1"/>
        <v/>
      </c>
      <c r="P35" s="105">
        <v>28</v>
      </c>
      <c r="Q35" s="179"/>
      <c r="R35" s="179"/>
      <c r="S35" s="179"/>
      <c r="T35" s="179"/>
      <c r="U35" s="179"/>
      <c r="V35" s="179"/>
      <c r="W35" s="179"/>
      <c r="X35" s="179"/>
      <c r="Y35" s="180"/>
      <c r="Z35" s="99"/>
      <c r="AA35" s="99"/>
      <c r="AB35" s="99"/>
      <c r="AC35" s="99"/>
      <c r="AD35" s="99"/>
      <c r="AE35" s="99"/>
    </row>
    <row r="36" spans="1:31" x14ac:dyDescent="0.25">
      <c r="A36" s="100">
        <v>29</v>
      </c>
      <c r="B36" s="101">
        <f>namen!B31</f>
        <v>0</v>
      </c>
      <c r="C36" s="13"/>
      <c r="D36" s="13"/>
      <c r="E36" s="13"/>
      <c r="F36" s="13"/>
      <c r="G36" s="13"/>
      <c r="H36" s="13"/>
      <c r="I36" s="13"/>
      <c r="J36" s="102"/>
      <c r="K36" s="102"/>
      <c r="L36" s="102"/>
      <c r="M36" s="129">
        <f t="shared" si="0"/>
        <v>0</v>
      </c>
      <c r="N36" s="129"/>
      <c r="O36" s="104" t="str">
        <f t="shared" si="1"/>
        <v/>
      </c>
      <c r="P36" s="105">
        <v>29</v>
      </c>
      <c r="Q36" s="183"/>
      <c r="R36" s="183"/>
      <c r="S36" s="183"/>
      <c r="T36" s="183"/>
      <c r="U36" s="183"/>
      <c r="V36" s="183"/>
      <c r="W36" s="183"/>
      <c r="X36" s="183"/>
      <c r="Y36" s="184"/>
      <c r="Z36" s="99"/>
      <c r="AA36" s="99"/>
      <c r="AB36" s="99"/>
      <c r="AC36" s="99"/>
      <c r="AD36" s="99"/>
      <c r="AE36" s="99"/>
    </row>
    <row r="37" spans="1:31" x14ac:dyDescent="0.25">
      <c r="A37" s="100">
        <v>30</v>
      </c>
      <c r="B37" s="106">
        <f>namen!B32</f>
        <v>0</v>
      </c>
      <c r="C37" s="13"/>
      <c r="D37" s="13"/>
      <c r="E37" s="13"/>
      <c r="F37" s="13"/>
      <c r="G37" s="13"/>
      <c r="H37" s="13"/>
      <c r="I37" s="13"/>
      <c r="J37" s="102"/>
      <c r="K37" s="102"/>
      <c r="L37" s="102"/>
      <c r="M37" s="129">
        <f t="shared" si="0"/>
        <v>0</v>
      </c>
      <c r="N37" s="129"/>
      <c r="O37" s="104" t="str">
        <f t="shared" si="1"/>
        <v/>
      </c>
      <c r="P37" s="105">
        <v>30</v>
      </c>
      <c r="Q37" s="179"/>
      <c r="R37" s="179"/>
      <c r="S37" s="179"/>
      <c r="T37" s="179"/>
      <c r="U37" s="179"/>
      <c r="V37" s="179"/>
      <c r="W37" s="179"/>
      <c r="X37" s="179"/>
      <c r="Y37" s="180"/>
      <c r="Z37" s="99"/>
      <c r="AA37" s="99"/>
      <c r="AB37" s="99"/>
      <c r="AC37" s="99"/>
      <c r="AD37" s="99"/>
      <c r="AE37" s="99"/>
    </row>
    <row r="38" spans="1:31" x14ac:dyDescent="0.25">
      <c r="A38" s="100">
        <v>31</v>
      </c>
      <c r="B38" s="107">
        <f>namen!B33</f>
        <v>0</v>
      </c>
      <c r="C38" s="13"/>
      <c r="D38" s="13"/>
      <c r="E38" s="13"/>
      <c r="F38" s="13"/>
      <c r="G38" s="13"/>
      <c r="H38" s="13"/>
      <c r="I38" s="13"/>
      <c r="J38" s="102"/>
      <c r="K38" s="102"/>
      <c r="L38" s="102"/>
      <c r="M38" s="129">
        <f t="shared" si="0"/>
        <v>0</v>
      </c>
      <c r="N38" s="129"/>
      <c r="O38" s="104" t="str">
        <f t="shared" si="1"/>
        <v/>
      </c>
      <c r="P38" s="105">
        <v>31</v>
      </c>
      <c r="Q38" s="179"/>
      <c r="R38" s="179"/>
      <c r="S38" s="179"/>
      <c r="T38" s="179"/>
      <c r="U38" s="179"/>
      <c r="V38" s="179"/>
      <c r="W38" s="179"/>
      <c r="X38" s="179"/>
      <c r="Y38" s="180"/>
      <c r="Z38" s="99"/>
      <c r="AA38" s="99"/>
      <c r="AB38" s="99"/>
      <c r="AC38" s="99"/>
      <c r="AD38" s="99"/>
      <c r="AE38" s="99"/>
    </row>
    <row r="39" spans="1:31" x14ac:dyDescent="0.25">
      <c r="A39" s="100">
        <v>32</v>
      </c>
      <c r="B39" s="107">
        <f>namen!B34</f>
        <v>0</v>
      </c>
      <c r="C39" s="13"/>
      <c r="D39" s="13"/>
      <c r="E39" s="13"/>
      <c r="F39" s="13"/>
      <c r="G39" s="13"/>
      <c r="H39" s="13"/>
      <c r="I39" s="13"/>
      <c r="J39" s="102"/>
      <c r="K39" s="102"/>
      <c r="L39" s="102"/>
      <c r="M39" s="129">
        <f t="shared" si="0"/>
        <v>0</v>
      </c>
      <c r="N39" s="129"/>
      <c r="O39" s="104" t="str">
        <f t="shared" si="1"/>
        <v/>
      </c>
      <c r="P39" s="105">
        <v>32</v>
      </c>
      <c r="Q39" s="179"/>
      <c r="R39" s="179"/>
      <c r="S39" s="179"/>
      <c r="T39" s="179"/>
      <c r="U39" s="179"/>
      <c r="V39" s="179"/>
      <c r="W39" s="179"/>
      <c r="X39" s="179"/>
      <c r="Y39" s="180"/>
      <c r="Z39" s="99"/>
      <c r="AA39" s="99"/>
      <c r="AB39" s="99"/>
      <c r="AC39" s="99"/>
      <c r="AD39" s="99"/>
      <c r="AE39" s="99"/>
    </row>
    <row r="40" spans="1:31" x14ac:dyDescent="0.25">
      <c r="A40" s="100">
        <v>33</v>
      </c>
      <c r="B40" s="107">
        <f>namen!B35</f>
        <v>0</v>
      </c>
      <c r="C40" s="13"/>
      <c r="D40" s="13"/>
      <c r="E40" s="13"/>
      <c r="F40" s="13"/>
      <c r="G40" s="13"/>
      <c r="H40" s="13"/>
      <c r="I40" s="13"/>
      <c r="J40" s="102"/>
      <c r="K40" s="102"/>
      <c r="L40" s="102"/>
      <c r="M40" s="129">
        <f t="shared" si="0"/>
        <v>0</v>
      </c>
      <c r="N40" s="129"/>
      <c r="O40" s="104" t="str">
        <f t="shared" si="1"/>
        <v/>
      </c>
      <c r="P40" s="105">
        <v>33</v>
      </c>
      <c r="Q40" s="179"/>
      <c r="R40" s="179"/>
      <c r="S40" s="179"/>
      <c r="T40" s="179"/>
      <c r="U40" s="179"/>
      <c r="V40" s="179"/>
      <c r="W40" s="179"/>
      <c r="X40" s="179"/>
      <c r="Y40" s="180"/>
      <c r="Z40" s="99"/>
      <c r="AA40" s="99"/>
      <c r="AB40" s="99"/>
      <c r="AC40" s="99"/>
      <c r="AD40" s="99"/>
      <c r="AE40" s="99"/>
    </row>
    <row r="41" spans="1:31" x14ac:dyDescent="0.25">
      <c r="A41" s="100">
        <v>34</v>
      </c>
      <c r="B41" s="107">
        <f>namen!B36</f>
        <v>0</v>
      </c>
      <c r="C41" s="13"/>
      <c r="D41" s="13"/>
      <c r="E41" s="13"/>
      <c r="F41" s="13"/>
      <c r="G41" s="13"/>
      <c r="H41" s="13"/>
      <c r="I41" s="13"/>
      <c r="J41" s="102"/>
      <c r="K41" s="102"/>
      <c r="L41" s="102"/>
      <c r="M41" s="129">
        <f t="shared" si="0"/>
        <v>0</v>
      </c>
      <c r="N41" s="129"/>
      <c r="O41" s="104" t="str">
        <f t="shared" si="1"/>
        <v/>
      </c>
      <c r="P41" s="105">
        <v>34</v>
      </c>
      <c r="Q41" s="179"/>
      <c r="R41" s="179"/>
      <c r="S41" s="179"/>
      <c r="T41" s="179"/>
      <c r="U41" s="179"/>
      <c r="V41" s="179"/>
      <c r="W41" s="179"/>
      <c r="X41" s="179"/>
      <c r="Y41" s="180"/>
      <c r="Z41" s="99"/>
      <c r="AA41" s="99"/>
      <c r="AB41" s="99"/>
      <c r="AC41" s="99"/>
      <c r="AD41" s="99"/>
      <c r="AE41" s="99"/>
    </row>
    <row r="42" spans="1:31" ht="13" thickBot="1" x14ac:dyDescent="0.3">
      <c r="A42" s="108">
        <v>35</v>
      </c>
      <c r="B42" s="109">
        <f>namen!B37</f>
        <v>0</v>
      </c>
      <c r="C42" s="41"/>
      <c r="D42" s="41"/>
      <c r="E42" s="41"/>
      <c r="F42" s="41"/>
      <c r="G42" s="41"/>
      <c r="H42" s="41"/>
      <c r="I42" s="41"/>
      <c r="J42" s="110"/>
      <c r="K42" s="110"/>
      <c r="L42" s="110"/>
      <c r="M42" s="130">
        <f t="shared" si="0"/>
        <v>0</v>
      </c>
      <c r="N42" s="130"/>
      <c r="O42" s="112" t="str">
        <f t="shared" si="1"/>
        <v/>
      </c>
      <c r="P42" s="113">
        <v>35</v>
      </c>
      <c r="Q42" s="181"/>
      <c r="R42" s="181"/>
      <c r="S42" s="181"/>
      <c r="T42" s="181"/>
      <c r="U42" s="181"/>
      <c r="V42" s="181"/>
      <c r="W42" s="181"/>
      <c r="X42" s="181"/>
      <c r="Y42" s="182"/>
      <c r="Z42" s="99"/>
      <c r="AA42" s="99"/>
      <c r="AB42" s="99"/>
      <c r="AC42" s="99"/>
      <c r="AD42" s="99"/>
      <c r="AE42" s="99"/>
    </row>
    <row r="43" spans="1:31" x14ac:dyDescent="0.25">
      <c r="A43" s="80"/>
      <c r="B43" s="80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</row>
    <row r="44" spans="1:31" x14ac:dyDescent="0.25">
      <c r="B44" s="4" t="s">
        <v>4</v>
      </c>
      <c r="C44" s="5">
        <f t="shared" ref="C44:I44" si="2">COUNTIF(C8:C42,"&lt;3")</f>
        <v>0</v>
      </c>
      <c r="D44" s="5">
        <f t="shared" si="2"/>
        <v>0</v>
      </c>
      <c r="E44" s="5">
        <f>COUNTIF(E8:E42,"&lt;5")</f>
        <v>0</v>
      </c>
      <c r="F44" s="5">
        <f>COUNTIF(F8:F42,"&lt;3")</f>
        <v>0</v>
      </c>
      <c r="G44" s="5">
        <f>COUNTIF(G8:G42,"&lt;5")</f>
        <v>0</v>
      </c>
      <c r="H44" s="5">
        <f t="shared" si="2"/>
        <v>0</v>
      </c>
      <c r="I44" s="5">
        <f t="shared" si="2"/>
        <v>0</v>
      </c>
    </row>
    <row r="45" spans="1:31" x14ac:dyDescent="0.25">
      <c r="B45" s="4" t="s">
        <v>3</v>
      </c>
      <c r="C45" s="5">
        <f t="shared" ref="C45:I45" si="3">COUNT(C8:C42)</f>
        <v>0</v>
      </c>
      <c r="D45" s="5">
        <f t="shared" si="3"/>
        <v>0</v>
      </c>
      <c r="E45" s="5">
        <f t="shared" si="3"/>
        <v>0</v>
      </c>
      <c r="F45" s="5">
        <f t="shared" si="3"/>
        <v>0</v>
      </c>
      <c r="G45" s="5">
        <f t="shared" si="3"/>
        <v>0</v>
      </c>
      <c r="H45" s="5">
        <f t="shared" si="3"/>
        <v>0</v>
      </c>
      <c r="I45" s="5">
        <f t="shared" si="3"/>
        <v>0</v>
      </c>
    </row>
    <row r="46" spans="1:31" x14ac:dyDescent="0.25">
      <c r="A46" s="115"/>
      <c r="B46" s="7" t="s">
        <v>5</v>
      </c>
      <c r="C46" s="116" t="e">
        <f t="shared" ref="C46:I46" si="4">(C44/C45)</f>
        <v>#DIV/0!</v>
      </c>
      <c r="D46" s="116" t="e">
        <f t="shared" si="4"/>
        <v>#DIV/0!</v>
      </c>
      <c r="E46" s="116" t="e">
        <f t="shared" si="4"/>
        <v>#DIV/0!</v>
      </c>
      <c r="F46" s="116" t="e">
        <f t="shared" si="4"/>
        <v>#DIV/0!</v>
      </c>
      <c r="G46" s="116" t="e">
        <f t="shared" si="4"/>
        <v>#DIV/0!</v>
      </c>
      <c r="H46" s="116" t="e">
        <f t="shared" si="4"/>
        <v>#DIV/0!</v>
      </c>
      <c r="I46" s="116" t="e">
        <f t="shared" si="4"/>
        <v>#DIV/0!</v>
      </c>
      <c r="J46" s="116"/>
      <c r="K46" s="116"/>
      <c r="L46" s="116"/>
      <c r="M46" s="185"/>
      <c r="N46" s="185"/>
      <c r="O46" s="185"/>
      <c r="P46" s="117"/>
      <c r="Q46" s="7"/>
      <c r="R46" s="7"/>
      <c r="S46" s="7"/>
      <c r="T46" s="7"/>
      <c r="U46" s="7"/>
      <c r="V46" s="7"/>
      <c r="W46" s="185" t="s">
        <v>104</v>
      </c>
      <c r="X46" s="185"/>
      <c r="Y46" s="190"/>
    </row>
    <row r="47" spans="1:31" x14ac:dyDescent="0.25">
      <c r="A47" s="80"/>
      <c r="B47" s="80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</row>
    <row r="48" spans="1:31" x14ac:dyDescent="0.25">
      <c r="A48" s="80"/>
      <c r="B48" s="80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</row>
    <row r="49" spans="1:16" x14ac:dyDescent="0.25">
      <c r="A49" s="80"/>
      <c r="B49" s="80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</row>
    <row r="50" spans="1:16" x14ac:dyDescent="0.25">
      <c r="A50" s="80"/>
      <c r="B50" s="80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</row>
    <row r="51" spans="1:16" x14ac:dyDescent="0.25">
      <c r="A51" s="80"/>
      <c r="B51" s="80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</row>
    <row r="52" spans="1:16" x14ac:dyDescent="0.25">
      <c r="A52" s="80"/>
      <c r="B52" s="80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</row>
    <row r="53" spans="1:16" x14ac:dyDescent="0.25">
      <c r="A53" s="80"/>
      <c r="B53" s="80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</row>
    <row r="54" spans="1:16" x14ac:dyDescent="0.25">
      <c r="A54" s="80"/>
      <c r="B54" s="80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</row>
    <row r="55" spans="1:16" x14ac:dyDescent="0.25">
      <c r="A55" s="80"/>
      <c r="B55" s="80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</row>
    <row r="56" spans="1:16" x14ac:dyDescent="0.25">
      <c r="A56" s="80"/>
      <c r="B56" s="80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</row>
  </sheetData>
  <sheetProtection sheet="1" objects="1" scenarios="1"/>
  <mergeCells count="41">
    <mergeCell ref="Q12:Y12"/>
    <mergeCell ref="Q13:Y13"/>
    <mergeCell ref="Q14:Y14"/>
    <mergeCell ref="Q15:Y15"/>
    <mergeCell ref="B1:Y1"/>
    <mergeCell ref="P6:R6"/>
    <mergeCell ref="C6:F6"/>
    <mergeCell ref="G6:I6"/>
    <mergeCell ref="Q20:Y20"/>
    <mergeCell ref="Q21:Y21"/>
    <mergeCell ref="Q22:Y22"/>
    <mergeCell ref="Q23:Y23"/>
    <mergeCell ref="Q16:Y16"/>
    <mergeCell ref="Q17:Y17"/>
    <mergeCell ref="Q18:Y18"/>
    <mergeCell ref="Q19:Y19"/>
    <mergeCell ref="Q28:Y28"/>
    <mergeCell ref="Q29:Y29"/>
    <mergeCell ref="Q30:Y30"/>
    <mergeCell ref="Q31:Y31"/>
    <mergeCell ref="Q24:Y24"/>
    <mergeCell ref="Q25:Y25"/>
    <mergeCell ref="Q26:Y26"/>
    <mergeCell ref="Q27:Y27"/>
    <mergeCell ref="Q42:Y42"/>
    <mergeCell ref="M46:O46"/>
    <mergeCell ref="W46:Y46"/>
    <mergeCell ref="Q36:Y36"/>
    <mergeCell ref="Q37:Y37"/>
    <mergeCell ref="Q38:Y38"/>
    <mergeCell ref="Q39:Y39"/>
    <mergeCell ref="Q8:Y8"/>
    <mergeCell ref="Q9:Y9"/>
    <mergeCell ref="Q10:Y10"/>
    <mergeCell ref="Q11:Y11"/>
    <mergeCell ref="Q40:Y40"/>
    <mergeCell ref="Q41:Y41"/>
    <mergeCell ref="Q32:Y32"/>
    <mergeCell ref="Q33:Y33"/>
    <mergeCell ref="Q34:Y34"/>
    <mergeCell ref="Q35:Y35"/>
  </mergeCells>
  <phoneticPr fontId="0" type="noConversion"/>
  <conditionalFormatting sqref="O47:P55 O43:P43">
    <cfRule type="cellIs" dxfId="54" priority="1" stopIfTrue="1" operator="equal">
      <formula>"aktie"</formula>
    </cfRule>
    <cfRule type="cellIs" dxfId="53" priority="2" stopIfTrue="1" operator="equal">
      <formula>"let op!!"</formula>
    </cfRule>
  </conditionalFormatting>
  <conditionalFormatting sqref="C47:E55 H47:L55 C43:E43 H43:L43">
    <cfRule type="cellIs" dxfId="52" priority="3" stopIfTrue="1" operator="equal">
      <formula>3</formula>
    </cfRule>
    <cfRule type="cellIs" dxfId="51" priority="4" stopIfTrue="1" operator="between">
      <formula>1</formula>
      <formula>2</formula>
    </cfRule>
  </conditionalFormatting>
  <conditionalFormatting sqref="F47:G55 F43:G43">
    <cfRule type="cellIs" dxfId="50" priority="5" stopIfTrue="1" operator="equal">
      <formula>7</formula>
    </cfRule>
    <cfRule type="cellIs" dxfId="49" priority="6" stopIfTrue="1" operator="between">
      <formula>1</formula>
      <formula>6</formula>
    </cfRule>
  </conditionalFormatting>
  <conditionalFormatting sqref="J8:L42">
    <cfRule type="cellIs" dxfId="48" priority="7" stopIfTrue="1" operator="equal">
      <formula>3</formula>
    </cfRule>
    <cfRule type="cellIs" dxfId="47" priority="8" stopIfTrue="1" operator="between">
      <formula>1</formula>
      <formula>2</formula>
    </cfRule>
  </conditionalFormatting>
  <conditionalFormatting sqref="H56:L56 C56:E56">
    <cfRule type="cellIs" dxfId="46" priority="9" stopIfTrue="1" operator="equal">
      <formula>3</formula>
    </cfRule>
    <cfRule type="cellIs" dxfId="45" priority="10" stopIfTrue="1" operator="between">
      <formula>1</formula>
      <formula>2</formula>
    </cfRule>
  </conditionalFormatting>
  <conditionalFormatting sqref="F56:G56">
    <cfRule type="cellIs" dxfId="44" priority="11" stopIfTrue="1" operator="equal">
      <formula>7</formula>
    </cfRule>
    <cfRule type="cellIs" dxfId="43" priority="12" stopIfTrue="1" operator="between">
      <formula>1</formula>
      <formula>6</formula>
    </cfRule>
  </conditionalFormatting>
  <conditionalFormatting sqref="O8:O42">
    <cfRule type="cellIs" dxfId="42" priority="13" stopIfTrue="1" operator="equal">
      <formula>"D/E"</formula>
    </cfRule>
    <cfRule type="cellIs" dxfId="41" priority="14" stopIfTrue="1" operator="equal">
      <formula>"C"</formula>
    </cfRule>
    <cfRule type="cellIs" dxfId="40" priority="15" stopIfTrue="1" operator="equal">
      <formula>"A"</formula>
    </cfRule>
  </conditionalFormatting>
  <conditionalFormatting sqref="C8:D42 F8:F42">
    <cfRule type="cellIs" dxfId="39" priority="16" stopIfTrue="1" operator="equal">
      <formula>""</formula>
    </cfRule>
    <cfRule type="cellIs" dxfId="38" priority="17" stopIfTrue="1" operator="lessThan">
      <formula>3</formula>
    </cfRule>
    <cfRule type="cellIs" dxfId="37" priority="18" stopIfTrue="1" operator="equal">
      <formula>3</formula>
    </cfRule>
  </conditionalFormatting>
  <conditionalFormatting sqref="H8:I42">
    <cfRule type="cellIs" dxfId="36" priority="19" stopIfTrue="1" operator="equal">
      <formula>""</formula>
    </cfRule>
    <cfRule type="cellIs" dxfId="35" priority="20" stopIfTrue="1" operator="equal">
      <formula>3</formula>
    </cfRule>
    <cfRule type="cellIs" dxfId="34" priority="21" stopIfTrue="1" operator="lessThan">
      <formula>3</formula>
    </cfRule>
  </conditionalFormatting>
  <conditionalFormatting sqref="G8:G42 E8:E42">
    <cfRule type="cellIs" dxfId="33" priority="22" stopIfTrue="1" operator="equal">
      <formula>""</formula>
    </cfRule>
    <cfRule type="cellIs" dxfId="32" priority="23" stopIfTrue="1" operator="lessThan">
      <formula>5</formula>
    </cfRule>
    <cfRule type="cellIs" dxfId="31" priority="24" stopIfTrue="1" operator="between">
      <formula>5</formula>
      <formula>6</formula>
    </cfRule>
  </conditionalFormatting>
  <pageMargins left="0.12" right="0.2" top="0.53" bottom="0.17" header="0.14000000000000001" footer="0.13"/>
  <pageSetup paperSize="9" scale="8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showGridLines="0" zoomScale="80" zoomScaleNormal="100" workbookViewId="0"/>
  </sheetViews>
  <sheetFormatPr defaultRowHeight="12.5" x14ac:dyDescent="0.25"/>
  <cols>
    <col min="1" max="1" width="3.453125" bestFit="1" customWidth="1"/>
    <col min="2" max="2" width="25.81640625" customWidth="1"/>
    <col min="3" max="11" width="6.26953125" style="12" customWidth="1"/>
    <col min="12" max="12" width="1.7265625" style="12" customWidth="1"/>
    <col min="13" max="13" width="4.1796875" style="12" customWidth="1"/>
    <col min="14" max="14" width="1.7265625" style="12" customWidth="1"/>
    <col min="15" max="15" width="4.1796875" style="12" bestFit="1" customWidth="1"/>
    <col min="16" max="16" width="4" style="12" customWidth="1"/>
    <col min="25" max="31" width="9.1796875" style="31" customWidth="1"/>
    <col min="32" max="39" width="9.1796875" style="28" customWidth="1"/>
    <col min="40" max="41" width="9.1796875" style="2" customWidth="1"/>
  </cols>
  <sheetData>
    <row r="1" spans="1:39" ht="13.5" customHeight="1" thickBot="1" x14ac:dyDescent="0.4">
      <c r="A1" s="34"/>
      <c r="B1" s="197" t="s">
        <v>16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8"/>
    </row>
    <row r="2" spans="1:39" ht="5.15" customHeight="1" x14ac:dyDescent="0.35">
      <c r="A2" s="37"/>
      <c r="B2" s="49"/>
      <c r="C2" s="37"/>
      <c r="D2" s="37"/>
      <c r="E2" s="37"/>
      <c r="F2" s="37"/>
      <c r="G2" s="37"/>
      <c r="H2" s="37"/>
      <c r="I2" s="37"/>
      <c r="J2" s="37"/>
      <c r="K2" s="37"/>
      <c r="L2" s="49"/>
      <c r="M2" s="37"/>
      <c r="N2" s="37"/>
      <c r="O2" s="37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39" s="65" customFormat="1" ht="90.5" x14ac:dyDescent="0.25">
      <c r="C3" s="121" t="s">
        <v>89</v>
      </c>
      <c r="D3" s="121" t="s">
        <v>90</v>
      </c>
      <c r="E3" s="121" t="s">
        <v>91</v>
      </c>
      <c r="F3" s="121" t="s">
        <v>92</v>
      </c>
      <c r="G3" s="121" t="s">
        <v>93</v>
      </c>
      <c r="H3" s="121" t="s">
        <v>94</v>
      </c>
      <c r="I3" s="121" t="s">
        <v>95</v>
      </c>
      <c r="J3" s="121" t="s">
        <v>96</v>
      </c>
      <c r="K3" s="121" t="s">
        <v>32</v>
      </c>
      <c r="L3" s="67"/>
      <c r="M3" s="121" t="s">
        <v>1</v>
      </c>
      <c r="N3" s="10"/>
      <c r="O3" s="121" t="s">
        <v>6</v>
      </c>
      <c r="P3" s="66"/>
      <c r="Q3" s="68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69"/>
      <c r="AG3" s="69"/>
      <c r="AH3" s="69"/>
      <c r="AI3" s="69"/>
      <c r="AJ3" s="69"/>
      <c r="AK3" s="69"/>
      <c r="AL3" s="69"/>
      <c r="AM3" s="69"/>
    </row>
    <row r="4" spans="1:39" s="65" customFormat="1" ht="13" x14ac:dyDescent="0.25">
      <c r="C4" s="10" t="s">
        <v>66</v>
      </c>
      <c r="D4" s="10" t="s">
        <v>67</v>
      </c>
      <c r="E4" s="10" t="s">
        <v>68</v>
      </c>
      <c r="F4" s="10" t="s">
        <v>69</v>
      </c>
      <c r="G4" s="10" t="s">
        <v>70</v>
      </c>
      <c r="H4" s="10" t="s">
        <v>71</v>
      </c>
      <c r="I4" s="10" t="s">
        <v>72</v>
      </c>
      <c r="J4" s="10" t="s">
        <v>73</v>
      </c>
      <c r="K4" s="10" t="s">
        <v>74</v>
      </c>
      <c r="L4" s="67"/>
      <c r="M4" s="10"/>
      <c r="N4" s="10"/>
      <c r="O4" s="10"/>
      <c r="P4" s="66"/>
      <c r="Q4" s="68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69"/>
      <c r="AG4" s="69"/>
      <c r="AH4" s="69"/>
      <c r="AI4" s="69"/>
      <c r="AJ4" s="69"/>
      <c r="AK4" s="69"/>
      <c r="AL4" s="69"/>
      <c r="AM4" s="69"/>
    </row>
    <row r="5" spans="1:39" ht="5.15" customHeight="1" thickBot="1" x14ac:dyDescent="0.3">
      <c r="A5" s="2"/>
      <c r="B5" s="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38"/>
      <c r="R5" s="39"/>
      <c r="S5" s="39"/>
      <c r="T5" s="39"/>
      <c r="U5" s="39"/>
      <c r="V5" s="39"/>
      <c r="W5" s="39"/>
      <c r="X5" s="39"/>
      <c r="Y5" s="27"/>
      <c r="Z5" s="27"/>
      <c r="AA5" s="27"/>
      <c r="AB5" s="27"/>
      <c r="AC5" s="27"/>
      <c r="AD5" s="27"/>
      <c r="AE5" s="27"/>
    </row>
    <row r="6" spans="1:39" ht="12.75" customHeight="1" x14ac:dyDescent="0.3">
      <c r="A6" s="50"/>
      <c r="B6" s="51" t="s">
        <v>0</v>
      </c>
      <c r="C6" s="200" t="s">
        <v>14</v>
      </c>
      <c r="D6" s="200"/>
      <c r="E6" s="200"/>
      <c r="F6" s="199" t="s">
        <v>15</v>
      </c>
      <c r="G6" s="199"/>
      <c r="H6" s="199"/>
      <c r="I6" s="199"/>
      <c r="J6" s="199"/>
      <c r="K6" s="199"/>
      <c r="L6" s="55"/>
      <c r="M6" s="57"/>
      <c r="N6" s="57"/>
      <c r="O6" s="57"/>
      <c r="P6" s="192" t="s">
        <v>11</v>
      </c>
      <c r="Q6" s="192"/>
      <c r="R6" s="192"/>
      <c r="S6" s="58"/>
      <c r="T6" s="59"/>
      <c r="U6" s="59"/>
      <c r="V6" s="59"/>
      <c r="W6" s="59"/>
      <c r="X6" s="59"/>
      <c r="Y6" s="60"/>
      <c r="Z6" s="27"/>
      <c r="AA6" s="27"/>
      <c r="AB6" s="27"/>
      <c r="AC6" s="27"/>
      <c r="AD6" s="27"/>
      <c r="AE6" s="27"/>
    </row>
    <row r="7" spans="1:39" s="3" customFormat="1" ht="13.5" customHeight="1" thickBot="1" x14ac:dyDescent="0.3">
      <c r="A7" s="52"/>
      <c r="B7" s="53" t="s">
        <v>2</v>
      </c>
      <c r="C7" s="54">
        <v>4</v>
      </c>
      <c r="D7" s="54">
        <v>4</v>
      </c>
      <c r="E7" s="54">
        <v>4</v>
      </c>
      <c r="F7" s="54">
        <v>4</v>
      </c>
      <c r="G7" s="54">
        <v>4</v>
      </c>
      <c r="H7" s="54">
        <v>4</v>
      </c>
      <c r="I7" s="54">
        <v>4</v>
      </c>
      <c r="J7" s="54">
        <v>4</v>
      </c>
      <c r="K7" s="54">
        <v>4</v>
      </c>
      <c r="L7" s="54"/>
      <c r="M7" s="54">
        <v>36</v>
      </c>
      <c r="N7" s="35"/>
      <c r="O7" s="35"/>
      <c r="P7" s="36"/>
      <c r="Q7" s="61"/>
      <c r="R7" s="61"/>
      <c r="S7" s="61"/>
      <c r="T7" s="61"/>
      <c r="U7" s="61"/>
      <c r="V7" s="61"/>
      <c r="W7" s="61"/>
      <c r="X7" s="61"/>
      <c r="Y7" s="62"/>
      <c r="Z7" s="27"/>
      <c r="AA7" s="27"/>
      <c r="AB7" s="27"/>
      <c r="AC7" s="27"/>
      <c r="AD7" s="27"/>
      <c r="AE7" s="27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A8" s="175">
        <v>1</v>
      </c>
      <c r="B8" s="23">
        <f>namen!B3</f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76">
        <f>SUM(C8:K8)</f>
        <v>0</v>
      </c>
      <c r="N8" s="176"/>
      <c r="O8" s="40" t="str">
        <f>IF(M8=0,"",IF(M8&gt;34,"A",IF(M8&gt;32,"B",IF(M8&gt;28,"C",IF(M8&lt;29,"D/E")))))</f>
        <v/>
      </c>
      <c r="P8" s="43">
        <v>1</v>
      </c>
      <c r="Q8" s="183"/>
      <c r="R8" s="183"/>
      <c r="S8" s="183"/>
      <c r="T8" s="183"/>
      <c r="U8" s="183"/>
      <c r="V8" s="183"/>
      <c r="W8" s="183"/>
      <c r="X8" s="183"/>
      <c r="Y8" s="184"/>
      <c r="Z8" s="30"/>
      <c r="AA8" s="30"/>
      <c r="AB8" s="30"/>
      <c r="AC8" s="30"/>
      <c r="AD8" s="30"/>
      <c r="AE8" s="30"/>
    </row>
    <row r="9" spans="1:39" x14ac:dyDescent="0.25">
      <c r="A9" s="32">
        <v>2</v>
      </c>
      <c r="B9" s="23">
        <f>namen!B4</f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72">
        <f t="shared" ref="M9:M42" si="0">SUM(C9:K9)</f>
        <v>0</v>
      </c>
      <c r="N9" s="72"/>
      <c r="O9" s="40" t="str">
        <f t="shared" ref="O9:O42" si="1">IF(M9=0,"",IF(M9&gt;34,"A",IF(M9&gt;32,"B",IF(M9&gt;28,"C",IF(M9&lt;29,"D/E")))))</f>
        <v/>
      </c>
      <c r="P9" s="43">
        <v>2</v>
      </c>
      <c r="Q9" s="179"/>
      <c r="R9" s="179"/>
      <c r="S9" s="179"/>
      <c r="T9" s="179"/>
      <c r="U9" s="179"/>
      <c r="V9" s="179"/>
      <c r="W9" s="179"/>
      <c r="X9" s="179"/>
      <c r="Y9" s="180"/>
      <c r="Z9" s="30"/>
      <c r="AA9" s="30"/>
      <c r="AB9" s="30"/>
      <c r="AC9" s="30"/>
      <c r="AD9" s="30"/>
      <c r="AE9" s="30"/>
    </row>
    <row r="10" spans="1:39" x14ac:dyDescent="0.25">
      <c r="A10" s="32">
        <v>3</v>
      </c>
      <c r="B10" s="23">
        <f>namen!B5</f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72">
        <f t="shared" si="0"/>
        <v>0</v>
      </c>
      <c r="N10" s="72"/>
      <c r="O10" s="40" t="str">
        <f t="shared" si="1"/>
        <v/>
      </c>
      <c r="P10" s="43">
        <v>3</v>
      </c>
      <c r="Q10" s="179"/>
      <c r="R10" s="179"/>
      <c r="S10" s="179"/>
      <c r="T10" s="179"/>
      <c r="U10" s="179"/>
      <c r="V10" s="179"/>
      <c r="W10" s="179"/>
      <c r="X10" s="179"/>
      <c r="Y10" s="180"/>
      <c r="Z10" s="30"/>
      <c r="AA10" s="30"/>
      <c r="AB10" s="30"/>
      <c r="AC10" s="30"/>
      <c r="AD10" s="30"/>
      <c r="AE10" s="30"/>
    </row>
    <row r="11" spans="1:39" x14ac:dyDescent="0.25">
      <c r="A11" s="32">
        <v>4</v>
      </c>
      <c r="B11" s="23">
        <f>namen!B6</f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72">
        <f t="shared" si="0"/>
        <v>0</v>
      </c>
      <c r="N11" s="72"/>
      <c r="O11" s="40" t="str">
        <f t="shared" si="1"/>
        <v/>
      </c>
      <c r="P11" s="43">
        <v>4</v>
      </c>
      <c r="Q11" s="179"/>
      <c r="R11" s="179"/>
      <c r="S11" s="179"/>
      <c r="T11" s="179"/>
      <c r="U11" s="179"/>
      <c r="V11" s="179"/>
      <c r="W11" s="179"/>
      <c r="X11" s="179"/>
      <c r="Y11" s="180"/>
      <c r="Z11" s="30"/>
      <c r="AA11" s="30"/>
      <c r="AB11" s="30"/>
      <c r="AC11" s="30"/>
      <c r="AD11" s="30"/>
      <c r="AE11" s="30"/>
    </row>
    <row r="12" spans="1:39" x14ac:dyDescent="0.25">
      <c r="A12" s="32">
        <v>5</v>
      </c>
      <c r="B12" s="23">
        <f>namen!B7</f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72">
        <f t="shared" si="0"/>
        <v>0</v>
      </c>
      <c r="N12" s="72"/>
      <c r="O12" s="40" t="str">
        <f t="shared" si="1"/>
        <v/>
      </c>
      <c r="P12" s="43">
        <v>5</v>
      </c>
      <c r="Q12" s="179"/>
      <c r="R12" s="179"/>
      <c r="S12" s="179"/>
      <c r="T12" s="179"/>
      <c r="U12" s="179"/>
      <c r="V12" s="179"/>
      <c r="W12" s="179"/>
      <c r="X12" s="179"/>
      <c r="Y12" s="180"/>
      <c r="Z12" s="30"/>
      <c r="AA12" s="30"/>
      <c r="AB12" s="30"/>
      <c r="AC12" s="30"/>
      <c r="AD12" s="30"/>
      <c r="AE12" s="30"/>
    </row>
    <row r="13" spans="1:39" x14ac:dyDescent="0.25">
      <c r="A13" s="32">
        <v>6</v>
      </c>
      <c r="B13" s="23">
        <f>namen!B8</f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72">
        <f t="shared" si="0"/>
        <v>0</v>
      </c>
      <c r="N13" s="72"/>
      <c r="O13" s="40" t="str">
        <f t="shared" si="1"/>
        <v/>
      </c>
      <c r="P13" s="43">
        <v>6</v>
      </c>
      <c r="Q13" s="179"/>
      <c r="R13" s="179"/>
      <c r="S13" s="179"/>
      <c r="T13" s="179"/>
      <c r="U13" s="179"/>
      <c r="V13" s="179"/>
      <c r="W13" s="179"/>
      <c r="X13" s="179"/>
      <c r="Y13" s="180"/>
      <c r="Z13" s="30"/>
      <c r="AA13" s="30"/>
      <c r="AB13" s="30"/>
      <c r="AC13" s="30"/>
      <c r="AD13" s="30"/>
      <c r="AE13" s="30"/>
    </row>
    <row r="14" spans="1:39" x14ac:dyDescent="0.25">
      <c r="A14" s="32">
        <v>7</v>
      </c>
      <c r="B14" s="23">
        <f>namen!B9</f>
        <v>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72">
        <f t="shared" si="0"/>
        <v>0</v>
      </c>
      <c r="N14" s="72"/>
      <c r="O14" s="40" t="str">
        <f t="shared" si="1"/>
        <v/>
      </c>
      <c r="P14" s="43">
        <v>7</v>
      </c>
      <c r="Q14" s="179"/>
      <c r="R14" s="179"/>
      <c r="S14" s="179"/>
      <c r="T14" s="179"/>
      <c r="U14" s="179"/>
      <c r="V14" s="179"/>
      <c r="W14" s="179"/>
      <c r="X14" s="179"/>
      <c r="Y14" s="180"/>
      <c r="Z14" s="30"/>
      <c r="AA14" s="30"/>
      <c r="AB14" s="30"/>
      <c r="AC14" s="30"/>
      <c r="AD14" s="30"/>
      <c r="AE14" s="30"/>
    </row>
    <row r="15" spans="1:39" x14ac:dyDescent="0.25">
      <c r="A15" s="32">
        <v>8</v>
      </c>
      <c r="B15" s="23">
        <f>namen!B10</f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72">
        <f t="shared" si="0"/>
        <v>0</v>
      </c>
      <c r="N15" s="72"/>
      <c r="O15" s="40" t="str">
        <f t="shared" si="1"/>
        <v/>
      </c>
      <c r="P15" s="43">
        <v>8</v>
      </c>
      <c r="Q15" s="183"/>
      <c r="R15" s="183"/>
      <c r="S15" s="183"/>
      <c r="T15" s="183"/>
      <c r="U15" s="183"/>
      <c r="V15" s="183"/>
      <c r="W15" s="183"/>
      <c r="X15" s="183"/>
      <c r="Y15" s="184"/>
      <c r="Z15" s="30"/>
      <c r="AA15" s="30"/>
      <c r="AB15" s="30"/>
      <c r="AC15" s="30"/>
      <c r="AD15" s="30"/>
      <c r="AE15" s="30"/>
    </row>
    <row r="16" spans="1:39" x14ac:dyDescent="0.25">
      <c r="A16" s="32">
        <v>9</v>
      </c>
      <c r="B16" s="23">
        <f>namen!B11</f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72">
        <f t="shared" si="0"/>
        <v>0</v>
      </c>
      <c r="N16" s="72"/>
      <c r="O16" s="40" t="str">
        <f t="shared" si="1"/>
        <v/>
      </c>
      <c r="P16" s="43">
        <v>9</v>
      </c>
      <c r="Q16" s="179"/>
      <c r="R16" s="179"/>
      <c r="S16" s="179"/>
      <c r="T16" s="179"/>
      <c r="U16" s="179"/>
      <c r="V16" s="179"/>
      <c r="W16" s="179"/>
      <c r="X16" s="179"/>
      <c r="Y16" s="180"/>
      <c r="Z16" s="30"/>
      <c r="AA16" s="30"/>
      <c r="AB16" s="30"/>
      <c r="AC16" s="30"/>
      <c r="AD16" s="30"/>
      <c r="AE16" s="30"/>
    </row>
    <row r="17" spans="1:31" x14ac:dyDescent="0.25">
      <c r="A17" s="32">
        <v>10</v>
      </c>
      <c r="B17" s="23">
        <f>namen!B12</f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72">
        <f t="shared" si="0"/>
        <v>0</v>
      </c>
      <c r="N17" s="72"/>
      <c r="O17" s="40" t="str">
        <f t="shared" si="1"/>
        <v/>
      </c>
      <c r="P17" s="43">
        <v>10</v>
      </c>
      <c r="Q17" s="179"/>
      <c r="R17" s="179"/>
      <c r="S17" s="179"/>
      <c r="T17" s="179"/>
      <c r="U17" s="179"/>
      <c r="V17" s="179"/>
      <c r="W17" s="179"/>
      <c r="X17" s="179"/>
      <c r="Y17" s="180"/>
      <c r="Z17" s="30"/>
      <c r="AA17" s="30"/>
      <c r="AB17" s="30"/>
      <c r="AC17" s="30"/>
      <c r="AD17" s="30"/>
      <c r="AE17" s="30"/>
    </row>
    <row r="18" spans="1:31" x14ac:dyDescent="0.25">
      <c r="A18" s="32">
        <v>11</v>
      </c>
      <c r="B18" s="23">
        <f>namen!B13</f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72">
        <f t="shared" si="0"/>
        <v>0</v>
      </c>
      <c r="N18" s="72"/>
      <c r="O18" s="40" t="str">
        <f t="shared" si="1"/>
        <v/>
      </c>
      <c r="P18" s="43">
        <v>11</v>
      </c>
      <c r="Q18" s="179"/>
      <c r="R18" s="179"/>
      <c r="S18" s="179"/>
      <c r="T18" s="179"/>
      <c r="U18" s="179"/>
      <c r="V18" s="179"/>
      <c r="W18" s="179"/>
      <c r="X18" s="179"/>
      <c r="Y18" s="180"/>
      <c r="Z18" s="30"/>
      <c r="AA18" s="30"/>
      <c r="AB18" s="30"/>
      <c r="AC18" s="30"/>
      <c r="AD18" s="30"/>
      <c r="AE18" s="30"/>
    </row>
    <row r="19" spans="1:31" x14ac:dyDescent="0.25">
      <c r="A19" s="32">
        <v>12</v>
      </c>
      <c r="B19" s="23">
        <f>namen!B14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72">
        <f t="shared" si="0"/>
        <v>0</v>
      </c>
      <c r="N19" s="72"/>
      <c r="O19" s="40" t="str">
        <f t="shared" si="1"/>
        <v/>
      </c>
      <c r="P19" s="43">
        <v>12</v>
      </c>
      <c r="Q19" s="179"/>
      <c r="R19" s="179"/>
      <c r="S19" s="179"/>
      <c r="T19" s="179"/>
      <c r="U19" s="179"/>
      <c r="V19" s="179"/>
      <c r="W19" s="179"/>
      <c r="X19" s="179"/>
      <c r="Y19" s="180"/>
      <c r="Z19" s="30"/>
      <c r="AA19" s="30"/>
      <c r="AB19" s="30"/>
      <c r="AC19" s="30"/>
      <c r="AD19" s="30"/>
      <c r="AE19" s="30"/>
    </row>
    <row r="20" spans="1:31" x14ac:dyDescent="0.25">
      <c r="A20" s="32">
        <v>13</v>
      </c>
      <c r="B20" s="23">
        <f>namen!B15</f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72">
        <f t="shared" si="0"/>
        <v>0</v>
      </c>
      <c r="N20" s="72"/>
      <c r="O20" s="40" t="str">
        <f t="shared" si="1"/>
        <v/>
      </c>
      <c r="P20" s="43">
        <v>13</v>
      </c>
      <c r="Q20" s="179"/>
      <c r="R20" s="179"/>
      <c r="S20" s="179"/>
      <c r="T20" s="179"/>
      <c r="U20" s="179"/>
      <c r="V20" s="179"/>
      <c r="W20" s="179"/>
      <c r="X20" s="179"/>
      <c r="Y20" s="180"/>
      <c r="Z20" s="30"/>
      <c r="AA20" s="30"/>
      <c r="AB20" s="30"/>
      <c r="AC20" s="30"/>
      <c r="AD20" s="30"/>
      <c r="AE20" s="30"/>
    </row>
    <row r="21" spans="1:31" x14ac:dyDescent="0.25">
      <c r="A21" s="32">
        <v>14</v>
      </c>
      <c r="B21" s="23">
        <f>namen!B16</f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72">
        <f t="shared" si="0"/>
        <v>0</v>
      </c>
      <c r="N21" s="72"/>
      <c r="O21" s="40" t="str">
        <f t="shared" si="1"/>
        <v/>
      </c>
      <c r="P21" s="43">
        <v>14</v>
      </c>
      <c r="Q21" s="179"/>
      <c r="R21" s="179"/>
      <c r="S21" s="179"/>
      <c r="T21" s="179"/>
      <c r="U21" s="179"/>
      <c r="V21" s="179"/>
      <c r="W21" s="179"/>
      <c r="X21" s="179"/>
      <c r="Y21" s="180"/>
      <c r="Z21" s="30"/>
      <c r="AA21" s="30"/>
      <c r="AB21" s="30"/>
      <c r="AC21" s="30"/>
      <c r="AD21" s="30"/>
      <c r="AE21" s="30"/>
    </row>
    <row r="22" spans="1:31" x14ac:dyDescent="0.25">
      <c r="A22" s="32">
        <v>15</v>
      </c>
      <c r="B22" s="23">
        <f>namen!B17</f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72">
        <f t="shared" si="0"/>
        <v>0</v>
      </c>
      <c r="N22" s="72"/>
      <c r="O22" s="40" t="str">
        <f t="shared" si="1"/>
        <v/>
      </c>
      <c r="P22" s="43">
        <v>15</v>
      </c>
      <c r="Q22" s="183"/>
      <c r="R22" s="183"/>
      <c r="S22" s="183"/>
      <c r="T22" s="183"/>
      <c r="U22" s="183"/>
      <c r="V22" s="183"/>
      <c r="W22" s="183"/>
      <c r="X22" s="183"/>
      <c r="Y22" s="184"/>
      <c r="Z22" s="30"/>
      <c r="AA22" s="30"/>
      <c r="AB22" s="30"/>
      <c r="AC22" s="30"/>
      <c r="AD22" s="30"/>
      <c r="AE22" s="30"/>
    </row>
    <row r="23" spans="1:31" x14ac:dyDescent="0.25">
      <c r="A23" s="32">
        <v>16</v>
      </c>
      <c r="B23" s="23">
        <f>namen!B18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72">
        <f t="shared" si="0"/>
        <v>0</v>
      </c>
      <c r="N23" s="72"/>
      <c r="O23" s="40" t="str">
        <f t="shared" si="1"/>
        <v/>
      </c>
      <c r="P23" s="43">
        <v>16</v>
      </c>
      <c r="Q23" s="179"/>
      <c r="R23" s="179"/>
      <c r="S23" s="179"/>
      <c r="T23" s="179"/>
      <c r="U23" s="179"/>
      <c r="V23" s="179"/>
      <c r="W23" s="179"/>
      <c r="X23" s="179"/>
      <c r="Y23" s="180"/>
      <c r="Z23" s="30"/>
      <c r="AA23" s="30"/>
      <c r="AB23" s="30"/>
      <c r="AC23" s="30"/>
      <c r="AD23" s="30"/>
      <c r="AE23" s="30"/>
    </row>
    <row r="24" spans="1:31" x14ac:dyDescent="0.25">
      <c r="A24" s="32">
        <v>17</v>
      </c>
      <c r="B24" s="23">
        <f>namen!B19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72">
        <f t="shared" si="0"/>
        <v>0</v>
      </c>
      <c r="N24" s="72"/>
      <c r="O24" s="40" t="str">
        <f t="shared" si="1"/>
        <v/>
      </c>
      <c r="P24" s="43">
        <v>17</v>
      </c>
      <c r="Q24" s="179"/>
      <c r="R24" s="179"/>
      <c r="S24" s="179"/>
      <c r="T24" s="179"/>
      <c r="U24" s="179"/>
      <c r="V24" s="179"/>
      <c r="W24" s="179"/>
      <c r="X24" s="179"/>
      <c r="Y24" s="180"/>
      <c r="Z24" s="30"/>
      <c r="AA24" s="30"/>
      <c r="AB24" s="30"/>
      <c r="AC24" s="30"/>
      <c r="AD24" s="30"/>
      <c r="AE24" s="30"/>
    </row>
    <row r="25" spans="1:31" x14ac:dyDescent="0.25">
      <c r="A25" s="32">
        <v>18</v>
      </c>
      <c r="B25" s="23">
        <f>namen!B20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72">
        <f t="shared" si="0"/>
        <v>0</v>
      </c>
      <c r="N25" s="72"/>
      <c r="O25" s="40" t="str">
        <f t="shared" si="1"/>
        <v/>
      </c>
      <c r="P25" s="43">
        <v>18</v>
      </c>
      <c r="Q25" s="179"/>
      <c r="R25" s="179"/>
      <c r="S25" s="179"/>
      <c r="T25" s="179"/>
      <c r="U25" s="179"/>
      <c r="V25" s="179"/>
      <c r="W25" s="179"/>
      <c r="X25" s="179"/>
      <c r="Y25" s="180"/>
      <c r="Z25" s="30"/>
      <c r="AA25" s="30"/>
      <c r="AB25" s="30"/>
      <c r="AC25" s="30"/>
      <c r="AD25" s="30"/>
      <c r="AE25" s="30"/>
    </row>
    <row r="26" spans="1:31" x14ac:dyDescent="0.25">
      <c r="A26" s="32">
        <v>19</v>
      </c>
      <c r="B26" s="23">
        <f>namen!B21</f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72">
        <f t="shared" si="0"/>
        <v>0</v>
      </c>
      <c r="N26" s="72"/>
      <c r="O26" s="40" t="str">
        <f t="shared" si="1"/>
        <v/>
      </c>
      <c r="P26" s="43">
        <v>19</v>
      </c>
      <c r="Q26" s="179"/>
      <c r="R26" s="179"/>
      <c r="S26" s="179"/>
      <c r="T26" s="179"/>
      <c r="U26" s="179"/>
      <c r="V26" s="179"/>
      <c r="W26" s="179"/>
      <c r="X26" s="179"/>
      <c r="Y26" s="180"/>
      <c r="Z26" s="30"/>
      <c r="AA26" s="30"/>
      <c r="AB26" s="30"/>
      <c r="AC26" s="30"/>
      <c r="AD26" s="30"/>
      <c r="AE26" s="30"/>
    </row>
    <row r="27" spans="1:31" x14ac:dyDescent="0.25">
      <c r="A27" s="32">
        <v>20</v>
      </c>
      <c r="B27" s="23">
        <f>namen!B22</f>
        <v>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72">
        <f t="shared" si="0"/>
        <v>0</v>
      </c>
      <c r="N27" s="72"/>
      <c r="O27" s="40" t="str">
        <f t="shared" si="1"/>
        <v/>
      </c>
      <c r="P27" s="43">
        <v>20</v>
      </c>
      <c r="Q27" s="179"/>
      <c r="R27" s="179"/>
      <c r="S27" s="179"/>
      <c r="T27" s="179"/>
      <c r="U27" s="179"/>
      <c r="V27" s="179"/>
      <c r="W27" s="179"/>
      <c r="X27" s="179"/>
      <c r="Y27" s="180"/>
      <c r="Z27" s="30"/>
      <c r="AA27" s="30"/>
      <c r="AB27" s="30"/>
      <c r="AC27" s="30"/>
      <c r="AD27" s="30"/>
      <c r="AE27" s="30"/>
    </row>
    <row r="28" spans="1:31" x14ac:dyDescent="0.25">
      <c r="A28" s="32">
        <v>21</v>
      </c>
      <c r="B28" s="23">
        <f>namen!B23</f>
        <v>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72">
        <f t="shared" si="0"/>
        <v>0</v>
      </c>
      <c r="N28" s="72"/>
      <c r="O28" s="40" t="str">
        <f t="shared" si="1"/>
        <v/>
      </c>
      <c r="P28" s="43">
        <v>21</v>
      </c>
      <c r="Q28" s="179"/>
      <c r="R28" s="179"/>
      <c r="S28" s="179"/>
      <c r="T28" s="179"/>
      <c r="U28" s="179"/>
      <c r="V28" s="179"/>
      <c r="W28" s="179"/>
      <c r="X28" s="179"/>
      <c r="Y28" s="180"/>
      <c r="Z28" s="30"/>
      <c r="AA28" s="30"/>
      <c r="AB28" s="30"/>
      <c r="AC28" s="30"/>
      <c r="AD28" s="30"/>
      <c r="AE28" s="30"/>
    </row>
    <row r="29" spans="1:31" x14ac:dyDescent="0.25">
      <c r="A29" s="32">
        <v>22</v>
      </c>
      <c r="B29" s="23">
        <f>namen!B24</f>
        <v>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72">
        <f t="shared" si="0"/>
        <v>0</v>
      </c>
      <c r="N29" s="72"/>
      <c r="O29" s="40" t="str">
        <f t="shared" si="1"/>
        <v/>
      </c>
      <c r="P29" s="43">
        <v>22</v>
      </c>
      <c r="Q29" s="183"/>
      <c r="R29" s="183"/>
      <c r="S29" s="183"/>
      <c r="T29" s="183"/>
      <c r="U29" s="183"/>
      <c r="V29" s="183"/>
      <c r="W29" s="183"/>
      <c r="X29" s="183"/>
      <c r="Y29" s="184"/>
      <c r="Z29" s="30"/>
      <c r="AA29" s="30"/>
      <c r="AB29" s="30"/>
      <c r="AC29" s="30"/>
      <c r="AD29" s="30"/>
      <c r="AE29" s="30"/>
    </row>
    <row r="30" spans="1:31" x14ac:dyDescent="0.25">
      <c r="A30" s="32">
        <v>23</v>
      </c>
      <c r="B30" s="23">
        <f>namen!B25</f>
        <v>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72">
        <f t="shared" si="0"/>
        <v>0</v>
      </c>
      <c r="N30" s="72"/>
      <c r="O30" s="40" t="str">
        <f t="shared" si="1"/>
        <v/>
      </c>
      <c r="P30" s="43">
        <v>23</v>
      </c>
      <c r="Q30" s="179"/>
      <c r="R30" s="179"/>
      <c r="S30" s="179"/>
      <c r="T30" s="179"/>
      <c r="U30" s="179"/>
      <c r="V30" s="179"/>
      <c r="W30" s="179"/>
      <c r="X30" s="179"/>
      <c r="Y30" s="180"/>
      <c r="Z30" s="30"/>
      <c r="AA30" s="30"/>
      <c r="AB30" s="30"/>
      <c r="AC30" s="30"/>
      <c r="AD30" s="30"/>
      <c r="AE30" s="30"/>
    </row>
    <row r="31" spans="1:31" x14ac:dyDescent="0.25">
      <c r="A31" s="32">
        <v>24</v>
      </c>
      <c r="B31" s="23">
        <f>namen!B26</f>
        <v>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72">
        <f t="shared" si="0"/>
        <v>0</v>
      </c>
      <c r="N31" s="72"/>
      <c r="O31" s="40" t="str">
        <f t="shared" si="1"/>
        <v/>
      </c>
      <c r="P31" s="43">
        <v>24</v>
      </c>
      <c r="Q31" s="179"/>
      <c r="R31" s="179"/>
      <c r="S31" s="179"/>
      <c r="T31" s="179"/>
      <c r="U31" s="179"/>
      <c r="V31" s="179"/>
      <c r="W31" s="179"/>
      <c r="X31" s="179"/>
      <c r="Y31" s="180"/>
      <c r="Z31" s="30"/>
      <c r="AA31" s="30"/>
      <c r="AB31" s="30"/>
      <c r="AC31" s="30"/>
      <c r="AD31" s="30"/>
      <c r="AE31" s="30"/>
    </row>
    <row r="32" spans="1:31" x14ac:dyDescent="0.25">
      <c r="A32" s="32">
        <v>25</v>
      </c>
      <c r="B32" s="23">
        <f>namen!B27</f>
        <v>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72">
        <f t="shared" si="0"/>
        <v>0</v>
      </c>
      <c r="N32" s="72"/>
      <c r="O32" s="40" t="str">
        <f t="shared" si="1"/>
        <v/>
      </c>
      <c r="P32" s="43">
        <v>25</v>
      </c>
      <c r="Q32" s="179"/>
      <c r="R32" s="179"/>
      <c r="S32" s="179"/>
      <c r="T32" s="179"/>
      <c r="U32" s="179"/>
      <c r="V32" s="179"/>
      <c r="W32" s="179"/>
      <c r="X32" s="179"/>
      <c r="Y32" s="180"/>
      <c r="Z32" s="30"/>
      <c r="AA32" s="30"/>
      <c r="AB32" s="30"/>
      <c r="AC32" s="30"/>
      <c r="AD32" s="30"/>
      <c r="AE32" s="30"/>
    </row>
    <row r="33" spans="1:31" x14ac:dyDescent="0.25">
      <c r="A33" s="32">
        <v>26</v>
      </c>
      <c r="B33" s="23">
        <f>namen!B28</f>
        <v>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72">
        <f t="shared" si="0"/>
        <v>0</v>
      </c>
      <c r="N33" s="72"/>
      <c r="O33" s="40" t="str">
        <f t="shared" si="1"/>
        <v/>
      </c>
      <c r="P33" s="43">
        <v>26</v>
      </c>
      <c r="Q33" s="179"/>
      <c r="R33" s="179"/>
      <c r="S33" s="179"/>
      <c r="T33" s="179"/>
      <c r="U33" s="179"/>
      <c r="V33" s="179"/>
      <c r="W33" s="179"/>
      <c r="X33" s="179"/>
      <c r="Y33" s="180"/>
      <c r="Z33" s="30"/>
      <c r="AA33" s="30"/>
      <c r="AB33" s="30"/>
      <c r="AC33" s="30"/>
      <c r="AD33" s="30"/>
      <c r="AE33" s="30"/>
    </row>
    <row r="34" spans="1:31" x14ac:dyDescent="0.25">
      <c r="A34" s="32">
        <v>27</v>
      </c>
      <c r="B34" s="23">
        <f>namen!B29</f>
        <v>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72">
        <f t="shared" si="0"/>
        <v>0</v>
      </c>
      <c r="N34" s="72"/>
      <c r="O34" s="40" t="str">
        <f t="shared" si="1"/>
        <v/>
      </c>
      <c r="P34" s="43">
        <v>27</v>
      </c>
      <c r="Q34" s="179"/>
      <c r="R34" s="179"/>
      <c r="S34" s="179"/>
      <c r="T34" s="179"/>
      <c r="U34" s="179"/>
      <c r="V34" s="179"/>
      <c r="W34" s="179"/>
      <c r="X34" s="179"/>
      <c r="Y34" s="180"/>
      <c r="Z34" s="30"/>
      <c r="AA34" s="30"/>
      <c r="AB34" s="30"/>
      <c r="AC34" s="30"/>
      <c r="AD34" s="30"/>
      <c r="AE34" s="30"/>
    </row>
    <row r="35" spans="1:31" x14ac:dyDescent="0.25">
      <c r="A35" s="32">
        <v>28</v>
      </c>
      <c r="B35" s="23">
        <f>namen!B30</f>
        <v>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72">
        <f t="shared" si="0"/>
        <v>0</v>
      </c>
      <c r="N35" s="72"/>
      <c r="O35" s="40" t="str">
        <f t="shared" si="1"/>
        <v/>
      </c>
      <c r="P35" s="43">
        <v>28</v>
      </c>
      <c r="Q35" s="179"/>
      <c r="R35" s="179"/>
      <c r="S35" s="179"/>
      <c r="T35" s="179"/>
      <c r="U35" s="179"/>
      <c r="V35" s="179"/>
      <c r="W35" s="179"/>
      <c r="X35" s="179"/>
      <c r="Y35" s="180"/>
      <c r="Z35" s="30"/>
      <c r="AA35" s="30"/>
      <c r="AB35" s="30"/>
      <c r="AC35" s="30"/>
      <c r="AD35" s="30"/>
      <c r="AE35" s="30"/>
    </row>
    <row r="36" spans="1:31" x14ac:dyDescent="0.25">
      <c r="A36" s="32">
        <v>29</v>
      </c>
      <c r="B36" s="23">
        <f>namen!B31</f>
        <v>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72">
        <f t="shared" si="0"/>
        <v>0</v>
      </c>
      <c r="N36" s="72"/>
      <c r="O36" s="40" t="str">
        <f t="shared" si="1"/>
        <v/>
      </c>
      <c r="P36" s="43">
        <v>29</v>
      </c>
      <c r="Q36" s="183"/>
      <c r="R36" s="183"/>
      <c r="S36" s="183"/>
      <c r="T36" s="183"/>
      <c r="U36" s="183"/>
      <c r="V36" s="183"/>
      <c r="W36" s="183"/>
      <c r="X36" s="183"/>
      <c r="Y36" s="184"/>
      <c r="Z36" s="30"/>
      <c r="AA36" s="30"/>
      <c r="AB36" s="30"/>
      <c r="AC36" s="30"/>
      <c r="AD36" s="30"/>
      <c r="AE36" s="30"/>
    </row>
    <row r="37" spans="1:31" x14ac:dyDescent="0.25">
      <c r="A37" s="32">
        <v>30</v>
      </c>
      <c r="B37" s="24">
        <f>namen!B32</f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72">
        <f t="shared" si="0"/>
        <v>0</v>
      </c>
      <c r="N37" s="72"/>
      <c r="O37" s="40" t="str">
        <f t="shared" si="1"/>
        <v/>
      </c>
      <c r="P37" s="43">
        <v>30</v>
      </c>
      <c r="Q37" s="179"/>
      <c r="R37" s="179"/>
      <c r="S37" s="179"/>
      <c r="T37" s="179"/>
      <c r="U37" s="179"/>
      <c r="V37" s="179"/>
      <c r="W37" s="179"/>
      <c r="X37" s="179"/>
      <c r="Y37" s="180"/>
      <c r="Z37" s="30"/>
      <c r="AA37" s="30"/>
      <c r="AB37" s="30"/>
      <c r="AC37" s="30"/>
      <c r="AD37" s="30"/>
      <c r="AE37" s="30"/>
    </row>
    <row r="38" spans="1:31" x14ac:dyDescent="0.25">
      <c r="A38" s="32">
        <v>31</v>
      </c>
      <c r="B38" s="16">
        <f>namen!B33</f>
        <v>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72">
        <f t="shared" si="0"/>
        <v>0</v>
      </c>
      <c r="N38" s="72"/>
      <c r="O38" s="40" t="str">
        <f t="shared" si="1"/>
        <v/>
      </c>
      <c r="P38" s="43">
        <v>31</v>
      </c>
      <c r="Q38" s="179"/>
      <c r="R38" s="179"/>
      <c r="S38" s="179"/>
      <c r="T38" s="179"/>
      <c r="U38" s="179"/>
      <c r="V38" s="179"/>
      <c r="W38" s="179"/>
      <c r="X38" s="179"/>
      <c r="Y38" s="180"/>
      <c r="Z38" s="30"/>
      <c r="AA38" s="30"/>
      <c r="AB38" s="30"/>
      <c r="AC38" s="30"/>
      <c r="AD38" s="30"/>
      <c r="AE38" s="30"/>
    </row>
    <row r="39" spans="1:31" x14ac:dyDescent="0.25">
      <c r="A39" s="32">
        <v>32</v>
      </c>
      <c r="B39" s="16">
        <f>namen!B34</f>
        <v>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72">
        <f t="shared" si="0"/>
        <v>0</v>
      </c>
      <c r="N39" s="72"/>
      <c r="O39" s="40" t="str">
        <f t="shared" si="1"/>
        <v/>
      </c>
      <c r="P39" s="43">
        <v>32</v>
      </c>
      <c r="Q39" s="179"/>
      <c r="R39" s="179"/>
      <c r="S39" s="179"/>
      <c r="T39" s="179"/>
      <c r="U39" s="179"/>
      <c r="V39" s="179"/>
      <c r="W39" s="179"/>
      <c r="X39" s="179"/>
      <c r="Y39" s="180"/>
      <c r="Z39" s="30"/>
      <c r="AA39" s="30"/>
      <c r="AB39" s="30"/>
      <c r="AC39" s="30"/>
      <c r="AD39" s="30"/>
      <c r="AE39" s="30"/>
    </row>
    <row r="40" spans="1:31" x14ac:dyDescent="0.25">
      <c r="A40" s="32">
        <v>33</v>
      </c>
      <c r="B40" s="16">
        <f>namen!B35</f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72">
        <f t="shared" si="0"/>
        <v>0</v>
      </c>
      <c r="N40" s="72"/>
      <c r="O40" s="40" t="str">
        <f t="shared" si="1"/>
        <v/>
      </c>
      <c r="P40" s="43">
        <v>33</v>
      </c>
      <c r="Q40" s="179"/>
      <c r="R40" s="179"/>
      <c r="S40" s="179"/>
      <c r="T40" s="179"/>
      <c r="U40" s="179"/>
      <c r="V40" s="179"/>
      <c r="W40" s="179"/>
      <c r="X40" s="179"/>
      <c r="Y40" s="180"/>
      <c r="Z40" s="30"/>
      <c r="AA40" s="30"/>
      <c r="AB40" s="30"/>
      <c r="AC40" s="30"/>
      <c r="AD40" s="30"/>
      <c r="AE40" s="30"/>
    </row>
    <row r="41" spans="1:31" x14ac:dyDescent="0.25">
      <c r="A41" s="32">
        <v>34</v>
      </c>
      <c r="B41" s="16">
        <f>namen!B36</f>
        <v>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72">
        <f t="shared" si="0"/>
        <v>0</v>
      </c>
      <c r="N41" s="72"/>
      <c r="O41" s="40" t="str">
        <f t="shared" si="1"/>
        <v/>
      </c>
      <c r="P41" s="43">
        <v>34</v>
      </c>
      <c r="Q41" s="179"/>
      <c r="R41" s="179"/>
      <c r="S41" s="179"/>
      <c r="T41" s="179"/>
      <c r="U41" s="179"/>
      <c r="V41" s="179"/>
      <c r="W41" s="179"/>
      <c r="X41" s="179"/>
      <c r="Y41" s="180"/>
      <c r="Z41" s="30"/>
      <c r="AA41" s="30"/>
      <c r="AB41" s="30"/>
      <c r="AC41" s="30"/>
      <c r="AD41" s="30"/>
      <c r="AE41" s="30"/>
    </row>
    <row r="42" spans="1:31" ht="13" thickBot="1" x14ac:dyDescent="0.3">
      <c r="A42" s="33">
        <v>35</v>
      </c>
      <c r="B42" s="19">
        <f>namen!B37</f>
        <v>0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122">
        <f t="shared" si="0"/>
        <v>0</v>
      </c>
      <c r="N42" s="122"/>
      <c r="O42" s="42" t="str">
        <f t="shared" si="1"/>
        <v/>
      </c>
      <c r="P42" s="44">
        <v>35</v>
      </c>
      <c r="Q42" s="181"/>
      <c r="R42" s="181"/>
      <c r="S42" s="181"/>
      <c r="T42" s="181"/>
      <c r="U42" s="181"/>
      <c r="V42" s="181"/>
      <c r="W42" s="181"/>
      <c r="X42" s="181"/>
      <c r="Y42" s="182"/>
      <c r="Z42" s="30"/>
      <c r="AA42" s="30"/>
      <c r="AB42" s="30"/>
      <c r="AC42" s="30"/>
      <c r="AD42" s="30"/>
      <c r="AE42" s="30"/>
    </row>
    <row r="43" spans="1:31" x14ac:dyDescent="0.25">
      <c r="A43" s="2"/>
      <c r="B43" s="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31" x14ac:dyDescent="0.25">
      <c r="A44" s="4"/>
      <c r="B44" s="4" t="s">
        <v>4</v>
      </c>
      <c r="C44" s="5">
        <f t="shared" ref="C44:K44" si="2">COUNTIF(C8:C42,"&lt;3")</f>
        <v>0</v>
      </c>
      <c r="D44" s="5">
        <f t="shared" si="2"/>
        <v>0</v>
      </c>
      <c r="E44" s="5">
        <f t="shared" si="2"/>
        <v>0</v>
      </c>
      <c r="F44" s="5">
        <f t="shared" si="2"/>
        <v>0</v>
      </c>
      <c r="G44" s="5">
        <f t="shared" si="2"/>
        <v>0</v>
      </c>
      <c r="H44" s="5">
        <f t="shared" si="2"/>
        <v>0</v>
      </c>
      <c r="I44" s="5">
        <f t="shared" si="2"/>
        <v>0</v>
      </c>
      <c r="J44" s="5">
        <f t="shared" si="2"/>
        <v>0</v>
      </c>
      <c r="K44" s="5">
        <f t="shared" si="2"/>
        <v>0</v>
      </c>
      <c r="L44" s="5"/>
    </row>
    <row r="45" spans="1:31" x14ac:dyDescent="0.25">
      <c r="A45" s="4"/>
      <c r="B45" s="4" t="s">
        <v>3</v>
      </c>
      <c r="C45" s="5">
        <f t="shared" ref="C45:K45" si="3">COUNT(C8:C42)</f>
        <v>0</v>
      </c>
      <c r="D45" s="5">
        <f t="shared" si="3"/>
        <v>0</v>
      </c>
      <c r="E45" s="5">
        <f t="shared" si="3"/>
        <v>0</v>
      </c>
      <c r="F45" s="5">
        <f t="shared" si="3"/>
        <v>0</v>
      </c>
      <c r="G45" s="5">
        <f t="shared" si="3"/>
        <v>0</v>
      </c>
      <c r="H45" s="5">
        <f t="shared" si="3"/>
        <v>0</v>
      </c>
      <c r="I45" s="5">
        <f t="shared" si="3"/>
        <v>0</v>
      </c>
      <c r="J45" s="5">
        <f t="shared" si="3"/>
        <v>0</v>
      </c>
      <c r="K45" s="5">
        <f t="shared" si="3"/>
        <v>0</v>
      </c>
      <c r="L45" s="5"/>
    </row>
    <row r="46" spans="1:31" x14ac:dyDescent="0.25">
      <c r="A46" s="6"/>
      <c r="B46" s="7" t="s">
        <v>5</v>
      </c>
      <c r="C46" s="9" t="e">
        <f t="shared" ref="C46:I46" si="4">(C44/C45)</f>
        <v>#DIV/0!</v>
      </c>
      <c r="D46" s="9" t="e">
        <f t="shared" si="4"/>
        <v>#DIV/0!</v>
      </c>
      <c r="E46" s="9" t="e">
        <f t="shared" si="4"/>
        <v>#DIV/0!</v>
      </c>
      <c r="F46" s="9" t="e">
        <f t="shared" si="4"/>
        <v>#DIV/0!</v>
      </c>
      <c r="G46" s="9" t="e">
        <f t="shared" si="4"/>
        <v>#DIV/0!</v>
      </c>
      <c r="H46" s="9" t="e">
        <f t="shared" si="4"/>
        <v>#DIV/0!</v>
      </c>
      <c r="I46" s="9" t="e">
        <f t="shared" si="4"/>
        <v>#DIV/0!</v>
      </c>
      <c r="J46" s="9" t="e">
        <f>(J44/J45)</f>
        <v>#DIV/0!</v>
      </c>
      <c r="K46" s="9" t="e">
        <f>(K44/K45)</f>
        <v>#DIV/0!</v>
      </c>
      <c r="L46" s="9"/>
      <c r="M46" s="195"/>
      <c r="N46" s="195"/>
      <c r="O46" s="195"/>
      <c r="P46" s="14"/>
      <c r="Q46" s="8"/>
      <c r="R46" s="8"/>
      <c r="S46" s="8"/>
      <c r="T46" s="8"/>
      <c r="U46" s="8"/>
      <c r="V46" s="8"/>
      <c r="W46" s="195" t="s">
        <v>104</v>
      </c>
      <c r="X46" s="195"/>
      <c r="Y46" s="196"/>
    </row>
    <row r="47" spans="1:31" x14ac:dyDescent="0.25">
      <c r="A47" s="2"/>
      <c r="B47" s="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31" x14ac:dyDescent="0.25">
      <c r="A48" s="2"/>
      <c r="B48" s="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x14ac:dyDescent="0.25">
      <c r="A49" s="2"/>
      <c r="B49" s="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x14ac:dyDescent="0.25">
      <c r="A50" s="2"/>
      <c r="B50" s="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x14ac:dyDescent="0.25">
      <c r="A51" s="2"/>
      <c r="B51" s="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x14ac:dyDescent="0.25">
      <c r="A52" s="2"/>
      <c r="B52" s="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5">
      <c r="A53" s="2"/>
      <c r="B53" s="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25">
      <c r="A54" s="2"/>
      <c r="B54" s="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x14ac:dyDescent="0.25">
      <c r="A55" s="2"/>
      <c r="B55" s="2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25">
      <c r="A56" s="2"/>
      <c r="B56" s="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</sheetData>
  <sheetProtection sheet="1" objects="1" scenarios="1"/>
  <mergeCells count="41">
    <mergeCell ref="Q12:Y12"/>
    <mergeCell ref="Q13:Y13"/>
    <mergeCell ref="Q14:Y14"/>
    <mergeCell ref="Q15:Y15"/>
    <mergeCell ref="B1:Y1"/>
    <mergeCell ref="P6:R6"/>
    <mergeCell ref="F6:K6"/>
    <mergeCell ref="C6:E6"/>
    <mergeCell ref="Q20:Y20"/>
    <mergeCell ref="Q21:Y21"/>
    <mergeCell ref="Q22:Y22"/>
    <mergeCell ref="Q23:Y23"/>
    <mergeCell ref="Q16:Y16"/>
    <mergeCell ref="Q17:Y17"/>
    <mergeCell ref="Q18:Y18"/>
    <mergeCell ref="Q19:Y19"/>
    <mergeCell ref="Q28:Y28"/>
    <mergeCell ref="Q29:Y29"/>
    <mergeCell ref="Q30:Y30"/>
    <mergeCell ref="Q31:Y31"/>
    <mergeCell ref="Q24:Y24"/>
    <mergeCell ref="Q25:Y25"/>
    <mergeCell ref="Q26:Y26"/>
    <mergeCell ref="Q27:Y27"/>
    <mergeCell ref="Q42:Y42"/>
    <mergeCell ref="M46:O46"/>
    <mergeCell ref="W46:Y46"/>
    <mergeCell ref="Q36:Y36"/>
    <mergeCell ref="Q37:Y37"/>
    <mergeCell ref="Q38:Y38"/>
    <mergeCell ref="Q39:Y39"/>
    <mergeCell ref="Q8:Y8"/>
    <mergeCell ref="Q9:Y9"/>
    <mergeCell ref="Q10:Y10"/>
    <mergeCell ref="Q11:Y11"/>
    <mergeCell ref="Q40:Y40"/>
    <mergeCell ref="Q41:Y41"/>
    <mergeCell ref="Q32:Y32"/>
    <mergeCell ref="Q33:Y33"/>
    <mergeCell ref="Q34:Y34"/>
    <mergeCell ref="Q35:Y35"/>
  </mergeCells>
  <phoneticPr fontId="0" type="noConversion"/>
  <conditionalFormatting sqref="O47:P55 O43:P43">
    <cfRule type="cellIs" dxfId="30" priority="1" stopIfTrue="1" operator="equal">
      <formula>"aktie"</formula>
    </cfRule>
    <cfRule type="cellIs" dxfId="29" priority="2" stopIfTrue="1" operator="equal">
      <formula>"let op!!"</formula>
    </cfRule>
  </conditionalFormatting>
  <conditionalFormatting sqref="C47:E55 H47:L55 C43:E43 H43:L43">
    <cfRule type="cellIs" dxfId="28" priority="3" stopIfTrue="1" operator="equal">
      <formula>3</formula>
    </cfRule>
    <cfRule type="cellIs" dxfId="27" priority="4" stopIfTrue="1" operator="between">
      <formula>1</formula>
      <formula>2</formula>
    </cfRule>
  </conditionalFormatting>
  <conditionalFormatting sqref="F47:G55 F43:G43">
    <cfRule type="cellIs" dxfId="26" priority="5" stopIfTrue="1" operator="equal">
      <formula>7</formula>
    </cfRule>
    <cfRule type="cellIs" dxfId="25" priority="6" stopIfTrue="1" operator="between">
      <formula>1</formula>
      <formula>6</formula>
    </cfRule>
  </conditionalFormatting>
  <conditionalFormatting sqref="L8:L42">
    <cfRule type="cellIs" dxfId="24" priority="7" stopIfTrue="1" operator="equal">
      <formula>3</formula>
    </cfRule>
    <cfRule type="cellIs" dxfId="23" priority="8" stopIfTrue="1" operator="between">
      <formula>1</formula>
      <formula>2</formula>
    </cfRule>
  </conditionalFormatting>
  <conditionalFormatting sqref="H56:L56 C56:E56">
    <cfRule type="cellIs" dxfId="22" priority="9" stopIfTrue="1" operator="equal">
      <formula>3</formula>
    </cfRule>
    <cfRule type="cellIs" dxfId="21" priority="10" stopIfTrue="1" operator="between">
      <formula>1</formula>
      <formula>2</formula>
    </cfRule>
  </conditionalFormatting>
  <conditionalFormatting sqref="F56:G56">
    <cfRule type="cellIs" dxfId="20" priority="11" stopIfTrue="1" operator="equal">
      <formula>7</formula>
    </cfRule>
    <cfRule type="cellIs" dxfId="19" priority="12" stopIfTrue="1" operator="between">
      <formula>1</formula>
      <formula>6</formula>
    </cfRule>
  </conditionalFormatting>
  <conditionalFormatting sqref="O8:O42">
    <cfRule type="cellIs" dxfId="18" priority="13" stopIfTrue="1" operator="equal">
      <formula>"D/E"</formula>
    </cfRule>
    <cfRule type="cellIs" dxfId="17" priority="14" stopIfTrue="1" operator="equal">
      <formula>"C"</formula>
    </cfRule>
    <cfRule type="cellIs" dxfId="16" priority="15" stopIfTrue="1" operator="equal">
      <formula>"A"</formula>
    </cfRule>
  </conditionalFormatting>
  <conditionalFormatting sqref="C8:K42">
    <cfRule type="cellIs" dxfId="15" priority="16" stopIfTrue="1" operator="equal">
      <formula>""</formula>
    </cfRule>
    <cfRule type="cellIs" dxfId="14" priority="17" stopIfTrue="1" operator="lessThan">
      <formula>3</formula>
    </cfRule>
    <cfRule type="cellIs" dxfId="13" priority="18" stopIfTrue="1" operator="equal">
      <formula>3</formula>
    </cfRule>
  </conditionalFormatting>
  <pageMargins left="0.14000000000000001" right="0.2" top="0.53" bottom="0.2" header="0.14000000000000001" footer="0.13"/>
  <pageSetup paperSize="9" scale="8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showGridLines="0" zoomScale="75" zoomScaleNormal="75" zoomScaleSheetLayoutView="75" workbookViewId="0"/>
  </sheetViews>
  <sheetFormatPr defaultRowHeight="12.5" x14ac:dyDescent="0.25"/>
  <cols>
    <col min="1" max="1" width="2.7265625" customWidth="1"/>
    <col min="2" max="2" width="4" customWidth="1"/>
    <col min="3" max="3" width="18.1796875" style="25" customWidth="1"/>
    <col min="4" max="4" width="2.7265625" style="25" customWidth="1"/>
    <col min="5" max="5" width="2.7265625" style="12" customWidth="1"/>
    <col min="6" max="6" width="13.81640625" bestFit="1" customWidth="1"/>
    <col min="7" max="7" width="10.26953125" bestFit="1" customWidth="1"/>
    <col min="12" max="12" width="14.453125" bestFit="1" customWidth="1"/>
    <col min="13" max="13" width="10.26953125" bestFit="1" customWidth="1"/>
    <col min="18" max="18" width="12" style="12" bestFit="1" customWidth="1"/>
  </cols>
  <sheetData>
    <row r="1" spans="1:18" ht="16" thickBot="1" x14ac:dyDescent="0.4">
      <c r="F1" s="74" t="s">
        <v>18</v>
      </c>
      <c r="G1" s="203" t="s">
        <v>60</v>
      </c>
      <c r="H1" s="203"/>
      <c r="I1" s="203"/>
      <c r="J1" s="74"/>
    </row>
    <row r="2" spans="1:18" ht="16" thickBot="1" x14ac:dyDescent="0.4">
      <c r="C2"/>
      <c r="F2" s="78">
        <v>1</v>
      </c>
      <c r="G2" s="204">
        <f>VLOOKUP($F$2,namen!$A$3:$B$37,2)</f>
        <v>0</v>
      </c>
      <c r="H2" s="205"/>
      <c r="I2" s="206"/>
      <c r="J2" s="37"/>
    </row>
    <row r="5" spans="1:18" ht="13" thickBot="1" x14ac:dyDescent="0.3">
      <c r="A5" s="71"/>
      <c r="B5" s="71"/>
      <c r="C5" s="73"/>
      <c r="D5" s="73"/>
    </row>
    <row r="6" spans="1:18" x14ac:dyDescent="0.25">
      <c r="A6" s="71"/>
      <c r="B6" s="131"/>
      <c r="C6" s="132" t="str">
        <f>namen!B1</f>
        <v>Naam:</v>
      </c>
      <c r="D6" s="73"/>
      <c r="F6" s="214" t="s">
        <v>22</v>
      </c>
      <c r="G6" s="215"/>
      <c r="H6" s="215"/>
      <c r="I6" s="216"/>
      <c r="J6" s="163" t="s">
        <v>97</v>
      </c>
      <c r="L6" s="217" t="s">
        <v>23</v>
      </c>
      <c r="M6" s="218"/>
      <c r="N6" s="218"/>
      <c r="O6" s="219"/>
      <c r="P6" s="163" t="s">
        <v>97</v>
      </c>
      <c r="R6" s="171"/>
    </row>
    <row r="7" spans="1:18" x14ac:dyDescent="0.25">
      <c r="A7" s="71"/>
      <c r="B7" s="133"/>
      <c r="C7" s="134"/>
      <c r="D7" s="73"/>
      <c r="F7" s="32"/>
      <c r="G7" s="72" t="s">
        <v>24</v>
      </c>
      <c r="H7" s="72" t="s">
        <v>20</v>
      </c>
      <c r="I7" s="162" t="s">
        <v>6</v>
      </c>
      <c r="J7" s="164"/>
      <c r="L7" s="32"/>
      <c r="M7" s="72" t="s">
        <v>24</v>
      </c>
      <c r="N7" s="72" t="s">
        <v>20</v>
      </c>
      <c r="O7" s="162" t="s">
        <v>6</v>
      </c>
      <c r="P7" s="164"/>
      <c r="R7" s="77"/>
    </row>
    <row r="8" spans="1:18" x14ac:dyDescent="0.25">
      <c r="A8" s="71"/>
      <c r="B8" s="133">
        <f>namen!A3</f>
        <v>1</v>
      </c>
      <c r="C8" s="134">
        <f>namen!B3</f>
        <v>0</v>
      </c>
      <c r="D8" s="73"/>
      <c r="E8" s="70"/>
      <c r="F8" s="157" t="s">
        <v>19</v>
      </c>
      <c r="G8" s="158"/>
      <c r="H8" s="158"/>
      <c r="I8" s="158"/>
      <c r="J8" s="165"/>
      <c r="L8" s="157" t="s">
        <v>19</v>
      </c>
      <c r="M8" s="158"/>
      <c r="N8" s="158"/>
      <c r="O8" s="158"/>
      <c r="P8" s="165"/>
      <c r="R8"/>
    </row>
    <row r="9" spans="1:18" x14ac:dyDescent="0.25">
      <c r="A9" s="71"/>
      <c r="B9" s="133">
        <f>namen!A4</f>
        <v>2</v>
      </c>
      <c r="C9" s="134">
        <f>namen!B4</f>
        <v>0</v>
      </c>
      <c r="D9" s="73"/>
      <c r="E9" s="70"/>
      <c r="F9" s="32" t="s">
        <v>53</v>
      </c>
      <c r="G9" s="72">
        <v>4</v>
      </c>
      <c r="H9" s="72">
        <f>VLOOKUP($F$2,'toets 1'!$A$8:$Y$42,3)</f>
        <v>0</v>
      </c>
      <c r="I9" s="162"/>
      <c r="J9" s="165">
        <v>1</v>
      </c>
      <c r="L9" s="32" t="s">
        <v>51</v>
      </c>
      <c r="M9" s="72">
        <v>8</v>
      </c>
      <c r="N9" s="72">
        <f>VLOOKUP($F$2,'toets 1'!$A$8:$Y$42,6)</f>
        <v>0</v>
      </c>
      <c r="O9" s="6"/>
      <c r="P9" s="165">
        <v>1</v>
      </c>
      <c r="R9" s="77"/>
    </row>
    <row r="10" spans="1:18" x14ac:dyDescent="0.25">
      <c r="A10" s="71"/>
      <c r="B10" s="133">
        <f>namen!A5</f>
        <v>3</v>
      </c>
      <c r="C10" s="134">
        <f>namen!B5</f>
        <v>0</v>
      </c>
      <c r="D10" s="73"/>
      <c r="E10" s="70"/>
      <c r="F10" s="32" t="s">
        <v>54</v>
      </c>
      <c r="G10" s="72">
        <v>4</v>
      </c>
      <c r="H10" s="72">
        <f>VLOOKUP($F$2,'toets 1'!$A$8:$Y$42,4)</f>
        <v>0</v>
      </c>
      <c r="I10" s="162"/>
      <c r="J10" s="165" t="s">
        <v>98</v>
      </c>
      <c r="L10" s="32" t="s">
        <v>50</v>
      </c>
      <c r="M10" s="72">
        <v>4</v>
      </c>
      <c r="N10" s="72">
        <f>VLOOKUP($F$2,'toets 1'!$A$8:$Y$42,7)</f>
        <v>0</v>
      </c>
      <c r="O10" s="6"/>
      <c r="P10" s="169" t="s">
        <v>102</v>
      </c>
      <c r="R10"/>
    </row>
    <row r="11" spans="1:18" x14ac:dyDescent="0.25">
      <c r="A11" s="71"/>
      <c r="B11" s="133">
        <f>namen!A6</f>
        <v>4</v>
      </c>
      <c r="C11" s="134">
        <f>namen!B6</f>
        <v>0</v>
      </c>
      <c r="D11" s="73"/>
      <c r="E11" s="70"/>
      <c r="F11" s="32" t="s">
        <v>55</v>
      </c>
      <c r="G11" s="72">
        <v>8</v>
      </c>
      <c r="H11" s="72">
        <f>VLOOKUP($F$2,'toets 1'!$A$8:$Y$42,5)</f>
        <v>0</v>
      </c>
      <c r="I11" s="162"/>
      <c r="J11" s="165" t="s">
        <v>99</v>
      </c>
      <c r="L11" s="32" t="s">
        <v>49</v>
      </c>
      <c r="M11" s="72">
        <v>4</v>
      </c>
      <c r="N11" s="72">
        <f>VLOOKUP($F$2,'toets 1'!$A$8:$Y$42,8)</f>
        <v>0</v>
      </c>
      <c r="O11" s="6"/>
      <c r="P11" s="169" t="s">
        <v>102</v>
      </c>
      <c r="Q11" s="28"/>
      <c r="R11" s="77"/>
    </row>
    <row r="12" spans="1:18" x14ac:dyDescent="0.25">
      <c r="A12" s="71"/>
      <c r="B12" s="133">
        <f>namen!A7</f>
        <v>5</v>
      </c>
      <c r="C12" s="134">
        <f>namen!B7</f>
        <v>0</v>
      </c>
      <c r="D12" s="73"/>
      <c r="E12" s="70"/>
      <c r="F12" s="32"/>
      <c r="G12" s="72"/>
      <c r="H12" s="72"/>
      <c r="I12" s="162"/>
      <c r="J12" s="165"/>
      <c r="L12" s="32" t="s">
        <v>52</v>
      </c>
      <c r="M12" s="72">
        <v>4</v>
      </c>
      <c r="N12" s="72">
        <f>VLOOKUP($F$2,'toets 1'!$A$8:$Y$42,9)</f>
        <v>0</v>
      </c>
      <c r="O12" s="6"/>
      <c r="P12" s="165">
        <v>3</v>
      </c>
      <c r="Q12" s="77"/>
      <c r="R12" s="77"/>
    </row>
    <row r="13" spans="1:18" x14ac:dyDescent="0.25">
      <c r="A13" s="71"/>
      <c r="B13" s="133">
        <f>namen!A8</f>
        <v>6</v>
      </c>
      <c r="C13" s="134">
        <f>namen!B8</f>
        <v>0</v>
      </c>
      <c r="D13" s="73"/>
      <c r="E13" s="70"/>
      <c r="F13" s="32" t="s">
        <v>63</v>
      </c>
      <c r="G13" s="72">
        <v>16</v>
      </c>
      <c r="H13" s="72">
        <f>SUM(H9:H11)</f>
        <v>0</v>
      </c>
      <c r="I13" s="162" t="str">
        <f>IF(H13=0,"",IF(H13&gt;15,"A",IF(H13&gt;13,"B",IF(H13=13,"C",IF(H13&lt;13,"D/E")))))</f>
        <v/>
      </c>
      <c r="J13" s="165"/>
      <c r="L13" s="32" t="s">
        <v>63</v>
      </c>
      <c r="M13" s="72">
        <v>20</v>
      </c>
      <c r="N13" s="72">
        <f>SUM(N9:N12)</f>
        <v>0</v>
      </c>
      <c r="O13" s="168" t="str">
        <f>IF(N13=0,"",IF(N13=20,"A",IF(N13&gt;17,"B",IF(N13&gt;15,"C",IF(N13&lt;16,"D/E")))))</f>
        <v/>
      </c>
      <c r="P13" s="164"/>
      <c r="Q13" s="77"/>
      <c r="R13" s="77"/>
    </row>
    <row r="14" spans="1:18" x14ac:dyDescent="0.25">
      <c r="A14" s="71"/>
      <c r="B14" s="133">
        <f>namen!A9</f>
        <v>7</v>
      </c>
      <c r="C14" s="134">
        <f>namen!B9</f>
        <v>0</v>
      </c>
      <c r="D14" s="73"/>
      <c r="E14" s="70"/>
      <c r="F14" s="157" t="s">
        <v>21</v>
      </c>
      <c r="G14" s="158"/>
      <c r="H14" s="158"/>
      <c r="I14" s="158"/>
      <c r="J14" s="165"/>
      <c r="L14" s="157" t="s">
        <v>21</v>
      </c>
      <c r="M14" s="158"/>
      <c r="N14" s="158"/>
      <c r="O14" s="158"/>
      <c r="P14" s="165"/>
      <c r="Q14" s="28"/>
      <c r="R14" s="77"/>
    </row>
    <row r="15" spans="1:18" x14ac:dyDescent="0.25">
      <c r="A15" s="71"/>
      <c r="B15" s="133">
        <f>namen!A10</f>
        <v>8</v>
      </c>
      <c r="C15" s="134">
        <f>namen!B10</f>
        <v>0</v>
      </c>
      <c r="D15" s="73"/>
      <c r="E15" s="70"/>
      <c r="F15" s="160" t="s">
        <v>56</v>
      </c>
      <c r="G15" s="72">
        <v>4</v>
      </c>
      <c r="H15" s="72">
        <f>VLOOKUP($F$2,'toets 2'!$A$8:$Y$42,3)</f>
        <v>0</v>
      </c>
      <c r="I15" s="162"/>
      <c r="J15" s="165">
        <v>5</v>
      </c>
      <c r="L15" s="32" t="s">
        <v>48</v>
      </c>
      <c r="M15" s="72">
        <v>4</v>
      </c>
      <c r="N15" s="72">
        <f>VLOOKUP($F$2,'toets 2'!$A$8:$Y$42,7)</f>
        <v>0</v>
      </c>
      <c r="O15" s="168"/>
      <c r="P15" s="165">
        <v>4</v>
      </c>
      <c r="R15" s="77"/>
    </row>
    <row r="16" spans="1:18" x14ac:dyDescent="0.25">
      <c r="A16" s="71"/>
      <c r="B16" s="133">
        <f>namen!A11</f>
        <v>9</v>
      </c>
      <c r="C16" s="134">
        <f>namen!B11</f>
        <v>0</v>
      </c>
      <c r="D16" s="73"/>
      <c r="E16" s="70"/>
      <c r="F16" s="32" t="s">
        <v>57</v>
      </c>
      <c r="G16" s="72">
        <v>4</v>
      </c>
      <c r="H16" s="72">
        <f>VLOOKUP($F$2,'toets 2'!$A$8:$Y$42,4)</f>
        <v>0</v>
      </c>
      <c r="I16" s="162"/>
      <c r="J16" s="165" t="s">
        <v>100</v>
      </c>
      <c r="L16" s="32" t="s">
        <v>47</v>
      </c>
      <c r="M16" s="72">
        <v>4</v>
      </c>
      <c r="N16" s="72">
        <f>VLOOKUP($F$2,'toets 2'!$A$8:$Y$42,8)</f>
        <v>0</v>
      </c>
      <c r="O16" s="168"/>
      <c r="P16" s="165">
        <v>5</v>
      </c>
      <c r="R16"/>
    </row>
    <row r="17" spans="1:18" x14ac:dyDescent="0.25">
      <c r="A17" s="71"/>
      <c r="B17" s="133">
        <f>namen!A12</f>
        <v>10</v>
      </c>
      <c r="C17" s="134">
        <f>namen!B12</f>
        <v>0</v>
      </c>
      <c r="D17" s="73"/>
      <c r="E17" s="70"/>
      <c r="F17" s="32" t="s">
        <v>58</v>
      </c>
      <c r="G17" s="72">
        <v>4</v>
      </c>
      <c r="H17" s="72">
        <f>VLOOKUP($F$2,'toets 2'!$A$8:$Y$42,5)</f>
        <v>0</v>
      </c>
      <c r="I17" s="162"/>
      <c r="J17" s="165" t="s">
        <v>101</v>
      </c>
      <c r="L17" s="32" t="s">
        <v>46</v>
      </c>
      <c r="M17" s="72">
        <v>4</v>
      </c>
      <c r="N17" s="72">
        <f>VLOOKUP($F$2,'toets 2'!$A$8:$Y$42,9)</f>
        <v>0</v>
      </c>
      <c r="O17" s="168"/>
      <c r="P17" s="165">
        <v>5</v>
      </c>
      <c r="R17" s="77"/>
    </row>
    <row r="18" spans="1:18" x14ac:dyDescent="0.25">
      <c r="A18" s="71"/>
      <c r="B18" s="133">
        <f>namen!A13</f>
        <v>11</v>
      </c>
      <c r="C18" s="134">
        <f>namen!B13</f>
        <v>0</v>
      </c>
      <c r="D18" s="73"/>
      <c r="E18" s="70"/>
      <c r="F18" s="32" t="s">
        <v>59</v>
      </c>
      <c r="G18" s="72">
        <v>4</v>
      </c>
      <c r="H18" s="72">
        <f>VLOOKUP($F$2,'toets 2'!$A$8:$Y$42,6)</f>
        <v>0</v>
      </c>
      <c r="I18" s="162"/>
      <c r="J18" s="165">
        <v>8</v>
      </c>
      <c r="L18" s="32" t="s">
        <v>44</v>
      </c>
      <c r="M18" s="72">
        <v>4</v>
      </c>
      <c r="N18" s="72">
        <f>VLOOKUP($F$2,'toets 2'!$A$8:$Y$42,10)</f>
        <v>0</v>
      </c>
      <c r="O18" s="168"/>
      <c r="P18" s="165">
        <v>6</v>
      </c>
      <c r="R18"/>
    </row>
    <row r="19" spans="1:18" x14ac:dyDescent="0.25">
      <c r="A19" s="71"/>
      <c r="B19" s="133">
        <f>namen!A14</f>
        <v>12</v>
      </c>
      <c r="C19" s="134">
        <f>namen!B14</f>
        <v>0</v>
      </c>
      <c r="D19" s="73"/>
      <c r="E19" s="70"/>
      <c r="F19" s="32"/>
      <c r="G19" s="72"/>
      <c r="H19" s="72"/>
      <c r="I19" s="162" t="str">
        <f>IF(H19=0,"",IF(H19&gt;15,"A",IF(H19&gt;13,"B",IF(H19=13,"C",IF(H19&lt;13,"D/E")))))</f>
        <v/>
      </c>
      <c r="J19" s="165"/>
      <c r="L19" s="32" t="s">
        <v>45</v>
      </c>
      <c r="M19" s="72">
        <v>4</v>
      </c>
      <c r="N19" s="72">
        <f>VLOOKUP($F$2,'toets 2'!$A$8:$Y$42,11)</f>
        <v>0</v>
      </c>
      <c r="O19" s="168"/>
      <c r="P19" s="165">
        <v>6</v>
      </c>
      <c r="R19" s="77"/>
    </row>
    <row r="20" spans="1:18" x14ac:dyDescent="0.25">
      <c r="A20" s="71"/>
      <c r="B20" s="133">
        <f>namen!A15</f>
        <v>13</v>
      </c>
      <c r="C20" s="134">
        <f>namen!B15</f>
        <v>0</v>
      </c>
      <c r="D20" s="73"/>
      <c r="E20" s="70"/>
      <c r="F20" s="32"/>
      <c r="G20" s="72"/>
      <c r="H20" s="72"/>
      <c r="I20" s="162" t="str">
        <f>IF(H20=0,"",IF(H20&gt;15,"A",IF(H20&gt;13,"B",IF(H20=13,"C",IF(H20&lt;13,"D/E")))))</f>
        <v/>
      </c>
      <c r="J20" s="164"/>
      <c r="L20" s="32"/>
      <c r="M20" s="1"/>
      <c r="N20" s="1"/>
      <c r="O20" s="168" t="str">
        <f>IF(N20=0,"",IF(N20&gt;38,"A",IF(N20&gt;35,"B",IF(N20&gt;31,"C",IF(N20&lt;32,"D/E")))))</f>
        <v/>
      </c>
      <c r="P20" s="165"/>
      <c r="R20"/>
    </row>
    <row r="21" spans="1:18" x14ac:dyDescent="0.25">
      <c r="A21" s="71"/>
      <c r="B21" s="133">
        <f>namen!A16</f>
        <v>14</v>
      </c>
      <c r="C21" s="134">
        <f>namen!B16</f>
        <v>0</v>
      </c>
      <c r="D21" s="73"/>
      <c r="E21" s="70"/>
      <c r="F21" s="32" t="s">
        <v>64</v>
      </c>
      <c r="G21" s="72">
        <v>16</v>
      </c>
      <c r="H21" s="72">
        <f>SUM(H15:H18)</f>
        <v>0</v>
      </c>
      <c r="I21" s="162" t="str">
        <f>IF(H21=0,"",IF(H21&gt;15,"A",IF(H21&gt;13,"B",IF(H21=13,"C",IF(H21&lt;13,"D/E")))))</f>
        <v/>
      </c>
      <c r="J21" s="164"/>
      <c r="L21" s="32" t="s">
        <v>64</v>
      </c>
      <c r="M21" s="72">
        <v>20</v>
      </c>
      <c r="N21" s="72">
        <f>SUM(N15:N19)</f>
        <v>0</v>
      </c>
      <c r="O21" s="168" t="str">
        <f>IF(N21=0,"",IF(N21=20,"A",IF(N21&gt;17,"B",IF(N21&gt;15,"C",IF(N21&lt;16,"D/E")))))</f>
        <v/>
      </c>
      <c r="P21" s="164"/>
      <c r="R21" s="77"/>
    </row>
    <row r="22" spans="1:18" ht="13" thickBot="1" x14ac:dyDescent="0.3">
      <c r="A22" s="71"/>
      <c r="B22" s="133">
        <f>namen!A17</f>
        <v>15</v>
      </c>
      <c r="C22" s="134">
        <f>namen!B17</f>
        <v>0</v>
      </c>
      <c r="D22" s="73"/>
      <c r="E22" s="70"/>
      <c r="F22" s="137" t="s">
        <v>28</v>
      </c>
      <c r="G22" s="138">
        <v>32</v>
      </c>
      <c r="H22" s="138">
        <f>SUM(H13+H21)</f>
        <v>0</v>
      </c>
      <c r="I22" s="167" t="str">
        <f>IF(H22=0,"",IF(H22&gt;30,"A",IF(H22&gt;28,"B",IF(H22&gt;25,"C",IF(H22&lt;26,"D/E")))))</f>
        <v/>
      </c>
      <c r="J22" s="166"/>
      <c r="L22" s="137" t="s">
        <v>29</v>
      </c>
      <c r="M22" s="138">
        <v>40</v>
      </c>
      <c r="N22" s="138">
        <f>SUM(N13+N21)</f>
        <v>0</v>
      </c>
      <c r="O22" s="167" t="str">
        <f>IF(N22=0,"",IF(N22&gt;38,"A",IF(N22&gt;35,"B",IF(N22&gt;31,"C",IF(N22&lt;32,"D/E")))))</f>
        <v/>
      </c>
      <c r="P22" s="166"/>
      <c r="R22"/>
    </row>
    <row r="23" spans="1:18" ht="13" thickBot="1" x14ac:dyDescent="0.3">
      <c r="A23" s="71"/>
      <c r="B23" s="133">
        <f>namen!A18</f>
        <v>16</v>
      </c>
      <c r="C23" s="134">
        <f>namen!B18</f>
        <v>0</v>
      </c>
      <c r="D23" s="73"/>
      <c r="E23" s="70"/>
      <c r="F23" s="28"/>
      <c r="G23" s="28"/>
      <c r="H23" s="28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5">
      <c r="A24" s="71"/>
      <c r="B24" s="133">
        <f>namen!A19</f>
        <v>17</v>
      </c>
      <c r="C24" s="134">
        <f>namen!B19</f>
        <v>0</v>
      </c>
      <c r="D24" s="73"/>
      <c r="E24" s="70"/>
      <c r="F24" s="139" t="s">
        <v>11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41"/>
      <c r="Q24" s="71"/>
      <c r="R24"/>
    </row>
    <row r="25" spans="1:18" x14ac:dyDescent="0.25">
      <c r="A25" s="71"/>
      <c r="B25" s="133">
        <f>namen!A20</f>
        <v>18</v>
      </c>
      <c r="C25" s="134">
        <f>namen!B20</f>
        <v>0</v>
      </c>
      <c r="D25" s="73"/>
      <c r="E25" s="70"/>
      <c r="F25" s="142" t="s">
        <v>61</v>
      </c>
      <c r="G25" s="75"/>
      <c r="H25" s="75"/>
      <c r="I25" s="75"/>
      <c r="J25" s="75"/>
      <c r="K25" s="75"/>
      <c r="L25" s="75"/>
      <c r="M25" s="75"/>
      <c r="N25" s="75"/>
      <c r="O25" s="75"/>
      <c r="P25" s="143"/>
      <c r="Q25" s="71"/>
      <c r="R25" s="77"/>
    </row>
    <row r="26" spans="1:18" x14ac:dyDescent="0.25">
      <c r="A26" s="71"/>
      <c r="B26" s="133">
        <f>namen!A21</f>
        <v>19</v>
      </c>
      <c r="C26" s="134">
        <f>namen!B21</f>
        <v>0</v>
      </c>
      <c r="D26" s="73"/>
      <c r="E26" s="70"/>
      <c r="F26" s="43"/>
      <c r="G26" s="2"/>
      <c r="H26" s="2"/>
      <c r="I26" s="2"/>
      <c r="J26" s="2"/>
      <c r="K26" s="2"/>
      <c r="L26" s="2"/>
      <c r="M26" s="2"/>
      <c r="N26" s="2"/>
      <c r="O26" s="2"/>
      <c r="P26" s="144"/>
      <c r="R26" s="77"/>
    </row>
    <row r="27" spans="1:18" x14ac:dyDescent="0.25">
      <c r="A27" s="71"/>
      <c r="B27" s="133">
        <f>namen!A22</f>
        <v>20</v>
      </c>
      <c r="C27" s="134">
        <f>namen!B22</f>
        <v>0</v>
      </c>
      <c r="D27" s="73"/>
      <c r="E27" s="70"/>
      <c r="F27" s="145" t="s">
        <v>19</v>
      </c>
      <c r="G27" s="207">
        <f>VLOOKUP($F$2,'toets 1'!$A$8:$Y$42,17)</f>
        <v>0</v>
      </c>
      <c r="H27" s="207"/>
      <c r="I27" s="207"/>
      <c r="J27" s="207"/>
      <c r="K27" s="207"/>
      <c r="L27" s="207"/>
      <c r="M27" s="207"/>
      <c r="N27" s="207"/>
      <c r="O27" s="207"/>
      <c r="P27" s="159"/>
      <c r="Q27" s="76"/>
      <c r="R27" s="77"/>
    </row>
    <row r="28" spans="1:18" x14ac:dyDescent="0.25">
      <c r="A28" s="71"/>
      <c r="B28" s="133">
        <f>namen!A23</f>
        <v>21</v>
      </c>
      <c r="C28" s="134">
        <f>namen!B23</f>
        <v>0</v>
      </c>
      <c r="D28" s="73"/>
      <c r="E28" s="70"/>
      <c r="F28" s="145" t="s">
        <v>21</v>
      </c>
      <c r="G28" s="207">
        <f>VLOOKUP($F$2,'toets 2'!$A$8:$Y$42,17)</f>
        <v>0</v>
      </c>
      <c r="H28" s="207"/>
      <c r="I28" s="207"/>
      <c r="J28" s="207"/>
      <c r="K28" s="207"/>
      <c r="L28" s="207"/>
      <c r="M28" s="207"/>
      <c r="N28" s="207"/>
      <c r="O28" s="207"/>
      <c r="P28" s="159"/>
      <c r="Q28" s="76"/>
      <c r="R28" s="77"/>
    </row>
    <row r="29" spans="1:18" ht="13" thickBot="1" x14ac:dyDescent="0.3">
      <c r="A29" s="71"/>
      <c r="B29" s="133">
        <f>namen!A24</f>
        <v>22</v>
      </c>
      <c r="C29" s="134">
        <f>namen!B24</f>
        <v>0</v>
      </c>
      <c r="D29" s="73"/>
      <c r="E29" s="70"/>
      <c r="F29" s="146"/>
      <c r="G29" s="147"/>
      <c r="H29" s="147"/>
      <c r="I29" s="147"/>
      <c r="J29" s="147"/>
      <c r="K29" s="147"/>
      <c r="L29" s="147"/>
      <c r="M29" s="147"/>
      <c r="N29" s="147"/>
      <c r="O29" s="147"/>
      <c r="P29" s="148"/>
      <c r="Q29" s="71"/>
      <c r="R29" s="77"/>
    </row>
    <row r="30" spans="1:18" x14ac:dyDescent="0.25">
      <c r="A30" s="71"/>
      <c r="B30" s="133">
        <f>namen!A25</f>
        <v>23</v>
      </c>
      <c r="C30" s="134">
        <f>namen!B25</f>
        <v>0</v>
      </c>
      <c r="D30" s="73"/>
      <c r="E30" s="70"/>
      <c r="F30" s="202" t="s">
        <v>104</v>
      </c>
      <c r="G30" s="202"/>
      <c r="H30" s="28"/>
      <c r="I30" s="28"/>
      <c r="J30" s="28"/>
      <c r="K30" s="28"/>
      <c r="L30" s="28"/>
      <c r="M30" s="28"/>
      <c r="N30" s="201" t="s">
        <v>103</v>
      </c>
      <c r="O30" s="201"/>
      <c r="P30" s="201"/>
      <c r="Q30" s="71"/>
      <c r="R30" s="77"/>
    </row>
    <row r="31" spans="1:18" x14ac:dyDescent="0.25">
      <c r="A31" s="71"/>
      <c r="B31" s="133">
        <f>namen!A26</f>
        <v>24</v>
      </c>
      <c r="C31" s="134">
        <f>namen!B26</f>
        <v>0</v>
      </c>
      <c r="D31" s="73"/>
      <c r="E31" s="70"/>
      <c r="F31" s="202"/>
      <c r="G31" s="202"/>
      <c r="H31" s="28"/>
      <c r="I31" s="28"/>
      <c r="J31" s="28"/>
      <c r="K31" s="28"/>
      <c r="L31" s="28"/>
      <c r="M31" s="28"/>
      <c r="Q31" s="71"/>
      <c r="R31" s="170"/>
    </row>
    <row r="32" spans="1:18" ht="16" thickBot="1" x14ac:dyDescent="0.4">
      <c r="A32" s="71"/>
      <c r="B32" s="133">
        <f>namen!A27</f>
        <v>25</v>
      </c>
      <c r="C32" s="134">
        <f>namen!B27</f>
        <v>0</v>
      </c>
      <c r="D32" s="73"/>
      <c r="E32" s="70"/>
      <c r="F32" s="74" t="s">
        <v>18</v>
      </c>
      <c r="G32" s="203" t="s">
        <v>60</v>
      </c>
      <c r="H32" s="203"/>
      <c r="I32" s="203"/>
      <c r="J32" s="71"/>
      <c r="K32" s="71"/>
      <c r="L32" s="71"/>
      <c r="M32" s="71"/>
      <c r="N32" s="71"/>
      <c r="O32" s="71"/>
      <c r="P32" s="71"/>
      <c r="Q32" s="71"/>
      <c r="R32" s="170"/>
    </row>
    <row r="33" spans="1:18" ht="16" thickBot="1" x14ac:dyDescent="0.4">
      <c r="A33" s="71"/>
      <c r="B33" s="133">
        <f>namen!A28</f>
        <v>26</v>
      </c>
      <c r="C33" s="134">
        <f>namen!B28</f>
        <v>0</v>
      </c>
      <c r="D33" s="73"/>
      <c r="E33" s="70"/>
      <c r="F33" s="161">
        <f>$F$2</f>
        <v>1</v>
      </c>
      <c r="G33" s="204">
        <f>VLOOKUP($F$2,namen!$A$3:$B$37,2)</f>
        <v>0</v>
      </c>
      <c r="H33" s="205"/>
      <c r="I33" s="206"/>
      <c r="J33" s="71"/>
      <c r="K33" s="71"/>
      <c r="L33" s="71"/>
      <c r="M33" s="71"/>
      <c r="N33" s="71"/>
      <c r="O33" s="71"/>
      <c r="P33" s="71"/>
      <c r="Q33" s="71"/>
      <c r="R33" s="170"/>
    </row>
    <row r="34" spans="1:18" ht="13" thickBot="1" x14ac:dyDescent="0.3">
      <c r="A34" s="71"/>
      <c r="B34" s="133">
        <f>namen!A29</f>
        <v>27</v>
      </c>
      <c r="C34" s="134">
        <f>namen!B29</f>
        <v>0</v>
      </c>
      <c r="D34" s="73"/>
      <c r="E34" s="70"/>
    </row>
    <row r="35" spans="1:18" x14ac:dyDescent="0.25">
      <c r="A35" s="71"/>
      <c r="B35" s="133">
        <f>namen!A30</f>
        <v>28</v>
      </c>
      <c r="C35" s="134">
        <f>namen!B30</f>
        <v>0</v>
      </c>
      <c r="D35" s="73"/>
      <c r="E35" s="70"/>
      <c r="F35" s="208" t="s">
        <v>25</v>
      </c>
      <c r="G35" s="209"/>
      <c r="H35" s="209"/>
      <c r="I35" s="210"/>
      <c r="J35" s="163" t="s">
        <v>97</v>
      </c>
      <c r="L35" s="211" t="s">
        <v>26</v>
      </c>
      <c r="M35" s="212"/>
      <c r="N35" s="212"/>
      <c r="O35" s="213"/>
      <c r="P35" s="163" t="s">
        <v>97</v>
      </c>
    </row>
    <row r="36" spans="1:18" x14ac:dyDescent="0.25">
      <c r="A36" s="71"/>
      <c r="B36" s="133">
        <f>namen!A31</f>
        <v>29</v>
      </c>
      <c r="C36" s="134">
        <f>namen!B31</f>
        <v>0</v>
      </c>
      <c r="D36" s="73"/>
      <c r="E36" s="70"/>
      <c r="F36" s="32"/>
      <c r="G36" s="1" t="s">
        <v>24</v>
      </c>
      <c r="H36" s="72" t="s">
        <v>20</v>
      </c>
      <c r="I36" s="162" t="s">
        <v>6</v>
      </c>
      <c r="J36" s="164"/>
      <c r="L36" s="32"/>
      <c r="M36" s="1" t="s">
        <v>24</v>
      </c>
      <c r="N36" s="72" t="s">
        <v>20</v>
      </c>
      <c r="O36" s="162" t="s">
        <v>6</v>
      </c>
      <c r="P36" s="164"/>
    </row>
    <row r="37" spans="1:18" x14ac:dyDescent="0.25">
      <c r="A37" s="71"/>
      <c r="B37" s="133">
        <f>namen!A32</f>
        <v>30</v>
      </c>
      <c r="C37" s="134">
        <f>namen!B32</f>
        <v>0</v>
      </c>
      <c r="D37" s="73"/>
      <c r="E37" s="70"/>
      <c r="F37" s="157" t="s">
        <v>19</v>
      </c>
      <c r="G37" s="158"/>
      <c r="H37" s="158"/>
      <c r="I37" s="158"/>
      <c r="J37" s="165"/>
      <c r="L37" s="157" t="s">
        <v>19</v>
      </c>
      <c r="M37" s="158"/>
      <c r="N37" s="158"/>
      <c r="O37" s="158"/>
      <c r="P37" s="165"/>
    </row>
    <row r="38" spans="1:18" x14ac:dyDescent="0.25">
      <c r="A38" s="71"/>
      <c r="B38" s="133">
        <f>namen!A33</f>
        <v>31</v>
      </c>
      <c r="C38" s="134">
        <f>namen!B33</f>
        <v>0</v>
      </c>
      <c r="D38" s="73"/>
      <c r="E38" s="70"/>
      <c r="F38" s="32" t="s">
        <v>43</v>
      </c>
      <c r="G38" s="72">
        <v>4</v>
      </c>
      <c r="H38" s="72">
        <f>VLOOKUP($F$2,'toets 3'!$A$8:$Y$42,3)</f>
        <v>0</v>
      </c>
      <c r="I38" s="162"/>
      <c r="J38" s="165">
        <v>1</v>
      </c>
      <c r="L38" s="32" t="s">
        <v>37</v>
      </c>
      <c r="M38" s="72">
        <v>8</v>
      </c>
      <c r="N38" s="72">
        <f>VLOOKUP($F$2,'toets 3'!$A$8:$Y$42,7)</f>
        <v>0</v>
      </c>
      <c r="O38" s="162"/>
      <c r="P38" s="165">
        <v>1</v>
      </c>
    </row>
    <row r="39" spans="1:18" x14ac:dyDescent="0.25">
      <c r="A39" s="71"/>
      <c r="B39" s="133">
        <f>namen!A34</f>
        <v>32</v>
      </c>
      <c r="C39" s="134">
        <f>namen!B34</f>
        <v>0</v>
      </c>
      <c r="D39" s="73"/>
      <c r="E39" s="70"/>
      <c r="F39" s="32" t="s">
        <v>42</v>
      </c>
      <c r="G39" s="72">
        <v>4</v>
      </c>
      <c r="H39" s="72">
        <f>VLOOKUP($F$2,'toets 3'!$A$8:$Y$42,4)</f>
        <v>0</v>
      </c>
      <c r="I39" s="162"/>
      <c r="J39" s="165">
        <v>2</v>
      </c>
      <c r="L39" s="32" t="s">
        <v>36</v>
      </c>
      <c r="M39" s="72">
        <v>4</v>
      </c>
      <c r="N39" s="72">
        <f>VLOOKUP($F$2,'toets 3'!$A$8:$Y$42,8)</f>
        <v>0</v>
      </c>
      <c r="O39" s="162"/>
      <c r="P39" s="165">
        <v>2</v>
      </c>
    </row>
    <row r="40" spans="1:18" x14ac:dyDescent="0.25">
      <c r="A40" s="71"/>
      <c r="B40" s="133">
        <f>namen!A35</f>
        <v>33</v>
      </c>
      <c r="C40" s="134">
        <f>namen!B35</f>
        <v>0</v>
      </c>
      <c r="D40" s="73"/>
      <c r="E40" s="70"/>
      <c r="F40" s="32" t="s">
        <v>41</v>
      </c>
      <c r="G40" s="72">
        <v>8</v>
      </c>
      <c r="H40" s="72">
        <f>VLOOKUP($F$2,'toets 3'!$A$8:$Y$42,5)</f>
        <v>0</v>
      </c>
      <c r="I40" s="162"/>
      <c r="J40" s="165">
        <v>3</v>
      </c>
      <c r="L40" s="32" t="s">
        <v>35</v>
      </c>
      <c r="M40" s="72">
        <v>4</v>
      </c>
      <c r="N40" s="72">
        <f>VLOOKUP($F$2,'toets 3'!$A$8:$Y$42,9)</f>
        <v>0</v>
      </c>
      <c r="O40" s="162"/>
      <c r="P40" s="165">
        <v>3</v>
      </c>
    </row>
    <row r="41" spans="1:18" x14ac:dyDescent="0.25">
      <c r="A41" s="71"/>
      <c r="B41" s="133">
        <f>namen!A36</f>
        <v>34</v>
      </c>
      <c r="C41" s="134">
        <f>namen!B36</f>
        <v>0</v>
      </c>
      <c r="D41" s="73"/>
      <c r="E41" s="70"/>
      <c r="F41" s="32" t="s">
        <v>87</v>
      </c>
      <c r="G41" s="72">
        <v>4</v>
      </c>
      <c r="H41" s="72">
        <f>VLOOKUP($F$2,'toets 3'!$A$8:$Y$42,6)</f>
        <v>0</v>
      </c>
      <c r="I41" s="168"/>
      <c r="J41" s="165">
        <v>3</v>
      </c>
      <c r="L41" s="32"/>
      <c r="M41" s="72"/>
      <c r="N41" s="72"/>
      <c r="O41" s="162"/>
      <c r="P41" s="164"/>
    </row>
    <row r="42" spans="1:18" x14ac:dyDescent="0.25">
      <c r="A42" s="71"/>
      <c r="B42" s="133">
        <f>namen!A37</f>
        <v>35</v>
      </c>
      <c r="C42" s="134">
        <f>namen!B37</f>
        <v>0</v>
      </c>
      <c r="D42" s="73"/>
      <c r="E42" s="70"/>
      <c r="F42" s="32" t="s">
        <v>63</v>
      </c>
      <c r="G42" s="72">
        <v>20</v>
      </c>
      <c r="H42" s="72">
        <f>SUM(H38:H41)</f>
        <v>0</v>
      </c>
      <c r="I42" s="168" t="str">
        <f>IF(H42=0,"",IF(H42=20,"A",IF(H42&gt;17,"B",IF(H42&gt;15,"C",IF(H42&lt;16,"D/E")))))</f>
        <v/>
      </c>
      <c r="J42" s="164"/>
      <c r="L42" s="32" t="s">
        <v>63</v>
      </c>
      <c r="M42" s="72">
        <v>16</v>
      </c>
      <c r="N42" s="72">
        <f>SUM(N38:N40)</f>
        <v>0</v>
      </c>
      <c r="O42" s="168" t="str">
        <f>IF(N42=0,"",IF(N42&gt;15,"A",IF(N42&gt;13,"B",IF(N42=13,"C",IF(N42&lt;13,"D/E")))))</f>
        <v/>
      </c>
      <c r="P42" s="164"/>
    </row>
    <row r="43" spans="1:18" x14ac:dyDescent="0.25">
      <c r="A43" s="71"/>
      <c r="B43" s="133"/>
      <c r="C43" s="134"/>
      <c r="D43" s="73"/>
      <c r="E43" s="70"/>
      <c r="F43" s="157" t="s">
        <v>21</v>
      </c>
      <c r="G43" s="158"/>
      <c r="H43" s="158"/>
      <c r="I43" s="158"/>
      <c r="J43" s="165"/>
      <c r="L43" s="157" t="s">
        <v>21</v>
      </c>
      <c r="M43" s="158"/>
      <c r="N43" s="158"/>
      <c r="O43" s="158"/>
      <c r="P43" s="165"/>
    </row>
    <row r="44" spans="1:18" x14ac:dyDescent="0.25">
      <c r="A44" s="71"/>
      <c r="B44" s="133"/>
      <c r="C44" s="134"/>
      <c r="D44" s="73"/>
      <c r="E44" s="70"/>
      <c r="F44" s="160" t="s">
        <v>38</v>
      </c>
      <c r="G44" s="72">
        <v>4</v>
      </c>
      <c r="H44" s="72">
        <f>VLOOKUP($F$2,'toets 4'!$A$8:$Y$42,3)</f>
        <v>0</v>
      </c>
      <c r="I44" s="162"/>
      <c r="J44" s="165">
        <v>4</v>
      </c>
      <c r="L44" s="32" t="s">
        <v>33</v>
      </c>
      <c r="M44" s="72">
        <v>4</v>
      </c>
      <c r="N44" s="72">
        <f>VLOOKUP($F$2,'toets 4'!$A$8:$Y$42,6)</f>
        <v>0</v>
      </c>
      <c r="O44" s="168"/>
      <c r="P44" s="165">
        <v>4</v>
      </c>
    </row>
    <row r="45" spans="1:18" x14ac:dyDescent="0.25">
      <c r="A45" s="71"/>
      <c r="B45" s="133"/>
      <c r="C45" s="134"/>
      <c r="D45" s="73"/>
      <c r="E45" s="70"/>
      <c r="F45" s="32" t="s">
        <v>39</v>
      </c>
      <c r="G45" s="72">
        <v>4</v>
      </c>
      <c r="H45" s="72">
        <f>VLOOKUP($F$2,'toets 4'!$A$8:$Y$42,4)</f>
        <v>0</v>
      </c>
      <c r="I45" s="162"/>
      <c r="J45" s="165" t="s">
        <v>105</v>
      </c>
      <c r="L45" s="32" t="s">
        <v>34</v>
      </c>
      <c r="M45" s="72">
        <v>4</v>
      </c>
      <c r="N45" s="72">
        <f>VLOOKUP($F$2,'toets 4'!$A$8:$Y$42,7)</f>
        <v>0</v>
      </c>
      <c r="O45" s="168"/>
      <c r="P45" s="165">
        <v>5</v>
      </c>
    </row>
    <row r="46" spans="1:18" x14ac:dyDescent="0.25">
      <c r="A46" s="71"/>
      <c r="B46" s="133"/>
      <c r="C46" s="134"/>
      <c r="D46" s="73"/>
      <c r="E46" s="70"/>
      <c r="F46" s="32" t="s">
        <v>40</v>
      </c>
      <c r="G46" s="72">
        <v>4</v>
      </c>
      <c r="H46" s="72">
        <f>VLOOKUP($F$2,'toets 4'!$A$8:$Y$42,5)</f>
        <v>0</v>
      </c>
      <c r="I46" s="162"/>
      <c r="J46" s="165">
        <v>6</v>
      </c>
      <c r="L46" s="32" t="s">
        <v>27</v>
      </c>
      <c r="M46" s="72">
        <v>4</v>
      </c>
      <c r="N46" s="72">
        <f>VLOOKUP($F$2,'toets 4'!$A$8:$Y$42,8)</f>
        <v>0</v>
      </c>
      <c r="O46" s="168"/>
      <c r="P46" s="165">
        <v>5</v>
      </c>
    </row>
    <row r="47" spans="1:18" x14ac:dyDescent="0.25">
      <c r="A47" s="71"/>
      <c r="B47" s="133"/>
      <c r="C47" s="134"/>
      <c r="D47" s="73"/>
      <c r="F47" s="32"/>
      <c r="G47" s="1"/>
      <c r="H47" s="72"/>
      <c r="I47" s="162"/>
      <c r="J47" s="165"/>
      <c r="L47" s="32" t="s">
        <v>30</v>
      </c>
      <c r="M47" s="72">
        <v>4</v>
      </c>
      <c r="N47" s="72">
        <f>VLOOKUP($F$2,'toets 4'!$A$8:$Y$42,9)</f>
        <v>0</v>
      </c>
      <c r="O47" s="168"/>
      <c r="P47" s="165">
        <v>6</v>
      </c>
    </row>
    <row r="48" spans="1:18" x14ac:dyDescent="0.25">
      <c r="B48" s="133"/>
      <c r="C48" s="134"/>
      <c r="F48" s="32"/>
      <c r="G48" s="1"/>
      <c r="H48" s="72"/>
      <c r="I48" s="162"/>
      <c r="J48" s="164"/>
      <c r="L48" s="32" t="s">
        <v>31</v>
      </c>
      <c r="M48" s="72">
        <v>4</v>
      </c>
      <c r="N48" s="72">
        <f>VLOOKUP($F$2,'toets 4'!$A$8:$Y$42,10)</f>
        <v>0</v>
      </c>
      <c r="O48" s="168"/>
      <c r="P48" s="165">
        <v>7</v>
      </c>
    </row>
    <row r="49" spans="2:16" x14ac:dyDescent="0.25">
      <c r="B49" s="133"/>
      <c r="C49" s="134"/>
      <c r="F49" s="32"/>
      <c r="G49" s="1"/>
      <c r="H49" s="72"/>
      <c r="I49" s="162"/>
      <c r="J49" s="164"/>
      <c r="L49" s="32" t="s">
        <v>32</v>
      </c>
      <c r="M49" s="72">
        <v>4</v>
      </c>
      <c r="N49" s="72">
        <f>VLOOKUP($F$2,'toets 4'!$A$8:$Y$42,11)</f>
        <v>0</v>
      </c>
      <c r="O49" s="168"/>
      <c r="P49" s="165">
        <v>8</v>
      </c>
    </row>
    <row r="50" spans="2:16" x14ac:dyDescent="0.25">
      <c r="B50" s="133"/>
      <c r="C50" s="134"/>
      <c r="F50" s="32" t="s">
        <v>64</v>
      </c>
      <c r="G50" s="72">
        <v>12</v>
      </c>
      <c r="H50" s="72">
        <f>SUM(H44:H46)</f>
        <v>0</v>
      </c>
      <c r="I50" s="168" t="str">
        <f>IF(H50=0,"",IF(H50=12,"A",IF(H50&gt;9,"B",IF(H50&gt;8,"C",IF(H50&lt;9,"D/E")))))</f>
        <v/>
      </c>
      <c r="J50" s="164"/>
      <c r="L50" s="32" t="s">
        <v>65</v>
      </c>
      <c r="M50" s="72">
        <v>24</v>
      </c>
      <c r="N50" s="72">
        <f>SUM(N44:N49)</f>
        <v>0</v>
      </c>
      <c r="O50" s="168" t="str">
        <f>IF(N50=0,"",IF(N50&gt;22,"A",IF(N50&gt;20,"B",IF(N50&gt;18,"C",IF(N50&lt;19,"D/E")))))</f>
        <v/>
      </c>
      <c r="P50" s="164"/>
    </row>
    <row r="51" spans="2:16" ht="13" thickBot="1" x14ac:dyDescent="0.3">
      <c r="B51" s="133"/>
      <c r="C51" s="134"/>
      <c r="F51" s="137" t="s">
        <v>28</v>
      </c>
      <c r="G51" s="138">
        <v>32</v>
      </c>
      <c r="H51" s="138">
        <f>SUM(H42+H50)</f>
        <v>0</v>
      </c>
      <c r="I51" s="167" t="str">
        <f>IF(H51=0,"",IF(H51&gt;30,"A",IF(H51&gt;28,"B",IF(H51&gt;25,"C",IF(H51&lt;26,"D/E")))))</f>
        <v/>
      </c>
      <c r="J51" s="166"/>
      <c r="L51" s="137" t="s">
        <v>28</v>
      </c>
      <c r="M51" s="138">
        <v>40</v>
      </c>
      <c r="N51" s="138">
        <f>SUM(N42+N50)</f>
        <v>0</v>
      </c>
      <c r="O51" s="167" t="str">
        <f>IF(N51=0,"",IF(N51&gt;38,"A",IF(N51&gt;35,"B",IF(N51&gt;31,"C",IF(N51&lt;32,"D/E")))))</f>
        <v/>
      </c>
      <c r="P51" s="166"/>
    </row>
    <row r="52" spans="2:16" ht="13" thickBot="1" x14ac:dyDescent="0.3">
      <c r="B52" s="133"/>
      <c r="C52" s="134"/>
    </row>
    <row r="53" spans="2:16" x14ac:dyDescent="0.25">
      <c r="B53" s="133"/>
      <c r="C53" s="134"/>
      <c r="F53" s="139" t="s">
        <v>11</v>
      </c>
      <c r="G53" s="140"/>
      <c r="H53" s="140"/>
      <c r="I53" s="140"/>
      <c r="J53" s="140"/>
      <c r="K53" s="140"/>
      <c r="L53" s="140"/>
      <c r="M53" s="140"/>
      <c r="N53" s="140"/>
      <c r="O53" s="140"/>
      <c r="P53" s="141"/>
    </row>
    <row r="54" spans="2:16" x14ac:dyDescent="0.25">
      <c r="B54" s="133"/>
      <c r="C54" s="134"/>
      <c r="F54" s="142" t="s">
        <v>62</v>
      </c>
      <c r="G54" s="75"/>
      <c r="H54" s="75"/>
      <c r="I54" s="75"/>
      <c r="J54" s="75"/>
      <c r="K54" s="75"/>
      <c r="L54" s="75"/>
      <c r="M54" s="75"/>
      <c r="N54" s="75"/>
      <c r="O54" s="75"/>
      <c r="P54" s="143"/>
    </row>
    <row r="55" spans="2:16" x14ac:dyDescent="0.25">
      <c r="B55" s="133"/>
      <c r="C55" s="134"/>
      <c r="F55" s="43"/>
      <c r="G55" s="2"/>
      <c r="H55" s="2"/>
      <c r="I55" s="2"/>
      <c r="J55" s="2"/>
      <c r="K55" s="2"/>
      <c r="L55" s="2"/>
      <c r="M55" s="2"/>
      <c r="N55" s="2"/>
      <c r="O55" s="2"/>
      <c r="P55" s="144"/>
    </row>
    <row r="56" spans="2:16" x14ac:dyDescent="0.25">
      <c r="B56" s="133"/>
      <c r="C56" s="134"/>
      <c r="F56" s="145" t="s">
        <v>19</v>
      </c>
      <c r="G56" s="207">
        <f>VLOOKUP($F$2,'toets 3'!$A$8:$Y$42,17)</f>
        <v>0</v>
      </c>
      <c r="H56" s="207"/>
      <c r="I56" s="207"/>
      <c r="J56" s="207"/>
      <c r="K56" s="207"/>
      <c r="L56" s="207"/>
      <c r="M56" s="207"/>
      <c r="N56" s="207"/>
      <c r="O56" s="207"/>
      <c r="P56" s="159"/>
    </row>
    <row r="57" spans="2:16" x14ac:dyDescent="0.25">
      <c r="B57" s="133"/>
      <c r="C57" s="134"/>
      <c r="F57" s="145" t="s">
        <v>21</v>
      </c>
      <c r="G57" s="207">
        <f>VLOOKUP($F$2,'toets 4'!$A$8:$Y$42,17)</f>
        <v>0</v>
      </c>
      <c r="H57" s="207"/>
      <c r="I57" s="207"/>
      <c r="J57" s="207"/>
      <c r="K57" s="207"/>
      <c r="L57" s="207"/>
      <c r="M57" s="207"/>
      <c r="N57" s="207"/>
      <c r="O57" s="207"/>
      <c r="P57" s="159"/>
    </row>
    <row r="58" spans="2:16" ht="13" thickBot="1" x14ac:dyDescent="0.3">
      <c r="B58" s="135"/>
      <c r="C58" s="136"/>
      <c r="F58" s="146"/>
      <c r="G58" s="147"/>
      <c r="H58" s="147"/>
      <c r="I58" s="147"/>
      <c r="J58" s="147"/>
      <c r="K58" s="147"/>
      <c r="L58" s="147"/>
      <c r="M58" s="147"/>
      <c r="N58" s="147"/>
      <c r="O58" s="147"/>
      <c r="P58" s="148"/>
    </row>
    <row r="59" spans="2:16" x14ac:dyDescent="0.25">
      <c r="B59" s="28"/>
      <c r="C59" s="172"/>
      <c r="F59" s="202" t="s">
        <v>104</v>
      </c>
      <c r="G59" s="202"/>
      <c r="H59" s="2"/>
      <c r="I59" s="2"/>
      <c r="J59" s="2"/>
      <c r="K59" s="2"/>
      <c r="L59" s="2"/>
      <c r="M59" s="2"/>
      <c r="N59" s="201" t="s">
        <v>103</v>
      </c>
      <c r="O59" s="201"/>
      <c r="P59" s="201"/>
    </row>
    <row r="60" spans="2:16" x14ac:dyDescent="0.25">
      <c r="F60" s="202"/>
      <c r="G60" s="202"/>
      <c r="H60" s="2"/>
      <c r="I60" s="2"/>
      <c r="J60" s="2"/>
      <c r="K60" s="2"/>
      <c r="L60" s="2"/>
      <c r="M60" s="2"/>
      <c r="N60" s="201"/>
      <c r="O60" s="201"/>
      <c r="P60" s="201"/>
    </row>
  </sheetData>
  <sheetProtection sheet="1" objects="1" scenarios="1"/>
  <mergeCells count="19">
    <mergeCell ref="G1:I1"/>
    <mergeCell ref="G2:I2"/>
    <mergeCell ref="F6:I6"/>
    <mergeCell ref="L6:O6"/>
    <mergeCell ref="F30:G30"/>
    <mergeCell ref="F59:G59"/>
    <mergeCell ref="N59:P59"/>
    <mergeCell ref="G27:O27"/>
    <mergeCell ref="G28:O28"/>
    <mergeCell ref="N30:P30"/>
    <mergeCell ref="N60:P60"/>
    <mergeCell ref="F31:G31"/>
    <mergeCell ref="F60:G60"/>
    <mergeCell ref="G32:I32"/>
    <mergeCell ref="G33:I33"/>
    <mergeCell ref="G56:O56"/>
    <mergeCell ref="G57:O57"/>
    <mergeCell ref="F35:I35"/>
    <mergeCell ref="L35:O35"/>
  </mergeCells>
  <phoneticPr fontId="0" type="noConversion"/>
  <conditionalFormatting sqref="I15:J23 Q12:Q13 O15:P22 O13:P13 I9:J13 K23:R23 R13:R22 I41:J42 I50:J51 O42:O51 P42 P44:P51 R25:R26">
    <cfRule type="cellIs" dxfId="12" priority="1" stopIfTrue="1" operator="equal">
      <formula>"D/E"</formula>
    </cfRule>
    <cfRule type="cellIs" dxfId="11" priority="2" stopIfTrue="1" operator="equal">
      <formula>"A"</formula>
    </cfRule>
    <cfRule type="cellIs" dxfId="10" priority="3" stopIfTrue="1" operator="equal">
      <formula>"C"</formula>
    </cfRule>
  </conditionalFormatting>
  <conditionalFormatting sqref="N41:N43">
    <cfRule type="cellIs" dxfId="9" priority="4" stopIfTrue="1" operator="between">
      <formula>1</formula>
      <formula>2</formula>
    </cfRule>
    <cfRule type="cellIs" dxfId="8" priority="5" stopIfTrue="1" operator="equal">
      <formula>3</formula>
    </cfRule>
  </conditionalFormatting>
  <conditionalFormatting sqref="H9:H10 H15:H18 N10:N12 N15:N19 H44:H46 H38:H39 H41 N44:N49">
    <cfRule type="cellIs" dxfId="7" priority="6" stopIfTrue="1" operator="equal">
      <formula>""</formula>
    </cfRule>
    <cfRule type="cellIs" dxfId="6" priority="7" stopIfTrue="1" operator="equal">
      <formula>3</formula>
    </cfRule>
    <cfRule type="cellIs" dxfId="5" priority="8" stopIfTrue="1" operator="lessThan">
      <formula>3</formula>
    </cfRule>
  </conditionalFormatting>
  <conditionalFormatting sqref="H11 N9 H40 N38">
    <cfRule type="cellIs" dxfId="4" priority="9" stopIfTrue="1" operator="equal">
      <formula>""</formula>
    </cfRule>
    <cfRule type="cellIs" dxfId="3" priority="10" stopIfTrue="1" operator="between">
      <formula>5</formula>
      <formula>6</formula>
    </cfRule>
    <cfRule type="cellIs" dxfId="2" priority="11" stopIfTrue="1" operator="lessThan">
      <formula>5</formula>
    </cfRule>
  </conditionalFormatting>
  <conditionalFormatting sqref="N39:N40">
    <cfRule type="cellIs" priority="12" stopIfTrue="1" operator="equal">
      <formula>""</formula>
    </cfRule>
    <cfRule type="cellIs" dxfId="1" priority="13" stopIfTrue="1" operator="equal">
      <formula>3</formula>
    </cfRule>
    <cfRule type="cellIs" dxfId="0" priority="14" stopIfTrue="1" operator="lessThan">
      <formula>3</formula>
    </cfRule>
  </conditionalFormatting>
  <pageMargins left="0.57999999999999996" right="0.56000000000000005" top="0.63" bottom="1" header="0.5" footer="0.5"/>
  <pageSetup paperSize="9" scale="120" orientation="landscape" horizontalDpi="4294967293" verticalDpi="0" r:id="rId1"/>
  <headerFooter alignWithMargins="0"/>
  <rowBreaks count="1" manualBreakCount="1">
    <brk id="30" min="5" max="15" man="1"/>
  </rowBreaks>
  <colBreaks count="1" manualBreakCount="1">
    <brk id="1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3</vt:i4>
      </vt:variant>
    </vt:vector>
  </HeadingPairs>
  <TitlesOfParts>
    <vt:vector size="9" baseType="lpstr">
      <vt:lpstr>namen</vt:lpstr>
      <vt:lpstr>toets 1</vt:lpstr>
      <vt:lpstr>toets 2</vt:lpstr>
      <vt:lpstr>toets 3</vt:lpstr>
      <vt:lpstr>toets 4</vt:lpstr>
      <vt:lpstr>leerlingprofiel</vt:lpstr>
      <vt:lpstr>leerlingprofiel!Afdrukbereik</vt:lpstr>
      <vt:lpstr>namen!Afdrukbereik</vt:lpstr>
      <vt:lpstr>'toets 1'!Afdrukbereik</vt:lpstr>
    </vt:vector>
  </TitlesOfParts>
  <Company>De Kardoen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Harrie Meinen | De Kardoen</cp:lastModifiedBy>
  <cp:lastPrinted>2007-03-22T20:16:47Z</cp:lastPrinted>
  <dcterms:created xsi:type="dcterms:W3CDTF">2003-02-24T07:33:04Z</dcterms:created>
  <dcterms:modified xsi:type="dcterms:W3CDTF">2022-02-11T21:30:44Z</dcterms:modified>
</cp:coreProperties>
</file>